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1470" windowWidth="19680" windowHeight="6075" activeTab="2"/>
  </bookViews>
  <sheets>
    <sheet name="OS &amp; SS NO" sheetId="9" r:id="rId1"/>
    <sheet name="Carat Varition items" sheetId="10" r:id="rId2"/>
    <sheet name="LC No." sheetId="11" r:id="rId3"/>
  </sheets>
  <calcPr calcId="144525"/>
  <fileRecoveryPr autoRecover="0"/>
</workbook>
</file>

<file path=xl/calcChain.xml><?xml version="1.0" encoding="utf-8"?>
<calcChain xmlns="http://schemas.openxmlformats.org/spreadsheetml/2006/main">
  <c r="AB451" i="11" l="1"/>
  <c r="AA451" i="11"/>
  <c r="Z451" i="11"/>
  <c r="U451" i="11"/>
  <c r="X451" i="11" s="1"/>
  <c r="R451" i="11"/>
  <c r="S451" i="11" s="1"/>
  <c r="Q451" i="11"/>
  <c r="H451" i="11"/>
  <c r="G451" i="11"/>
  <c r="I451" i="11" s="1"/>
  <c r="K451" i="11" s="1"/>
  <c r="AB450" i="11"/>
  <c r="AA450" i="11"/>
  <c r="Z450" i="11"/>
  <c r="Q450" i="11"/>
  <c r="G450" i="11"/>
  <c r="R450" i="11" s="1"/>
  <c r="AB448" i="11"/>
  <c r="AA448" i="11"/>
  <c r="Z448" i="11"/>
  <c r="U448" i="11"/>
  <c r="X448" i="11" s="1"/>
  <c r="R448" i="11"/>
  <c r="S448" i="11" s="1"/>
  <c r="Q448" i="11"/>
  <c r="H448" i="11"/>
  <c r="G448" i="11"/>
  <c r="I448" i="11" s="1"/>
  <c r="K448" i="11" s="1"/>
  <c r="AB447" i="11"/>
  <c r="AA447" i="11"/>
  <c r="Z447" i="11"/>
  <c r="Q447" i="11"/>
  <c r="G447" i="11"/>
  <c r="R447" i="11" s="1"/>
  <c r="AB445" i="11"/>
  <c r="AA445" i="11"/>
  <c r="Z445" i="11"/>
  <c r="X445" i="11"/>
  <c r="U445" i="11"/>
  <c r="Q445" i="11"/>
  <c r="G445" i="11"/>
  <c r="R445" i="11" s="1"/>
  <c r="AB444" i="11"/>
  <c r="AA444" i="11"/>
  <c r="Z444" i="11"/>
  <c r="R444" i="11"/>
  <c r="S444" i="11" s="1"/>
  <c r="Q444" i="11"/>
  <c r="H444" i="11"/>
  <c r="G444" i="11"/>
  <c r="I444" i="11" s="1"/>
  <c r="K444" i="11" s="1"/>
  <c r="AB442" i="11"/>
  <c r="AA442" i="11"/>
  <c r="Z442" i="11"/>
  <c r="U442" i="11"/>
  <c r="X442" i="11" s="1"/>
  <c r="R442" i="11"/>
  <c r="S442" i="11" s="1"/>
  <c r="Q442" i="11"/>
  <c r="H442" i="11"/>
  <c r="G442" i="11"/>
  <c r="I442" i="11" s="1"/>
  <c r="K442" i="11" s="1"/>
  <c r="AB441" i="11"/>
  <c r="AA441" i="11"/>
  <c r="Z441" i="11"/>
  <c r="Q441" i="11"/>
  <c r="G441" i="11"/>
  <c r="R441" i="11" s="1"/>
  <c r="AB439" i="11"/>
  <c r="AA439" i="11"/>
  <c r="Z439" i="11"/>
  <c r="X439" i="11"/>
  <c r="U439" i="11"/>
  <c r="Q439" i="11"/>
  <c r="G439" i="11"/>
  <c r="R439" i="11" s="1"/>
  <c r="AB438" i="11"/>
  <c r="AA438" i="11"/>
  <c r="Z438" i="11"/>
  <c r="Q438" i="11"/>
  <c r="G438" i="11"/>
  <c r="H438" i="11" s="1"/>
  <c r="AB436" i="11"/>
  <c r="AA436" i="11"/>
  <c r="Z436" i="11"/>
  <c r="U436" i="11"/>
  <c r="X436" i="11" s="1"/>
  <c r="R436" i="11"/>
  <c r="S436" i="11" s="1"/>
  <c r="Q436" i="11"/>
  <c r="H436" i="11"/>
  <c r="G436" i="11"/>
  <c r="I436" i="11" s="1"/>
  <c r="K436" i="11" s="1"/>
  <c r="AB435" i="11"/>
  <c r="AA435" i="11"/>
  <c r="Z435" i="11"/>
  <c r="Q435" i="11"/>
  <c r="G435" i="11"/>
  <c r="R435" i="11" s="1"/>
  <c r="AB433" i="11"/>
  <c r="AA433" i="11"/>
  <c r="Z433" i="11"/>
  <c r="U433" i="11"/>
  <c r="X433" i="11" s="1"/>
  <c r="R433" i="11"/>
  <c r="S433" i="11" s="1"/>
  <c r="Q433" i="11"/>
  <c r="H433" i="11"/>
  <c r="G433" i="11"/>
  <c r="I433" i="11" s="1"/>
  <c r="K433" i="11" s="1"/>
  <c r="AB432" i="11"/>
  <c r="AA432" i="11"/>
  <c r="Z432" i="11"/>
  <c r="Q432" i="11"/>
  <c r="G432" i="11"/>
  <c r="R432" i="11" s="1"/>
  <c r="AB430" i="11"/>
  <c r="AA430" i="11"/>
  <c r="Z430" i="11"/>
  <c r="U430" i="11"/>
  <c r="X430" i="11" s="1"/>
  <c r="R430" i="11"/>
  <c r="S430" i="11" s="1"/>
  <c r="Q430" i="11"/>
  <c r="H430" i="11"/>
  <c r="G430" i="11"/>
  <c r="I430" i="11" s="1"/>
  <c r="K430" i="11" s="1"/>
  <c r="AB429" i="11"/>
  <c r="AA429" i="11"/>
  <c r="Z429" i="11"/>
  <c r="Q429" i="11"/>
  <c r="G429" i="11"/>
  <c r="R429" i="11" s="1"/>
  <c r="AB427" i="11"/>
  <c r="AA427" i="11"/>
  <c r="Z427" i="11"/>
  <c r="X427" i="11"/>
  <c r="U427" i="11"/>
  <c r="Q427" i="11"/>
  <c r="G427" i="11"/>
  <c r="R427" i="11" s="1"/>
  <c r="AB426" i="11"/>
  <c r="AA426" i="11"/>
  <c r="Z426" i="11"/>
  <c r="R426" i="11"/>
  <c r="S426" i="11" s="1"/>
  <c r="Q426" i="11"/>
  <c r="H426" i="11"/>
  <c r="G426" i="11"/>
  <c r="I426" i="11" s="1"/>
  <c r="K426" i="11" s="1"/>
  <c r="H450" i="11" l="1"/>
  <c r="I450" i="11" s="1"/>
  <c r="K450" i="11" s="1"/>
  <c r="S450" i="11" s="1"/>
  <c r="T450" i="11" s="1"/>
  <c r="U450" i="11" s="1"/>
  <c r="X450" i="11" s="1"/>
  <c r="H447" i="11"/>
  <c r="I447" i="11" s="1"/>
  <c r="K447" i="11" s="1"/>
  <c r="S447" i="11" s="1"/>
  <c r="T447" i="11" s="1"/>
  <c r="U447" i="11" s="1"/>
  <c r="X447" i="11" s="1"/>
  <c r="H445" i="11"/>
  <c r="I445" i="11" s="1"/>
  <c r="K445" i="11" s="1"/>
  <c r="S445" i="11" s="1"/>
  <c r="T444" i="11" s="1"/>
  <c r="U444" i="11" s="1"/>
  <c r="X444" i="11" s="1"/>
  <c r="H441" i="11"/>
  <c r="I441" i="11" s="1"/>
  <c r="K441" i="11" s="1"/>
  <c r="S441" i="11" s="1"/>
  <c r="T441" i="11" s="1"/>
  <c r="U441" i="11" s="1"/>
  <c r="X441" i="11" s="1"/>
  <c r="I438" i="11"/>
  <c r="K438" i="11" s="1"/>
  <c r="R438" i="11"/>
  <c r="I439" i="11"/>
  <c r="K439" i="11" s="1"/>
  <c r="S439" i="11" s="1"/>
  <c r="H439" i="11"/>
  <c r="H435" i="11"/>
  <c r="I435" i="11" s="1"/>
  <c r="K435" i="11" s="1"/>
  <c r="S435" i="11" s="1"/>
  <c r="T435" i="11" s="1"/>
  <c r="U435" i="11" s="1"/>
  <c r="X435" i="11" s="1"/>
  <c r="H432" i="11"/>
  <c r="I432" i="11" s="1"/>
  <c r="K432" i="11" s="1"/>
  <c r="S432" i="11" s="1"/>
  <c r="T432" i="11" s="1"/>
  <c r="U432" i="11" s="1"/>
  <c r="X432" i="11" s="1"/>
  <c r="H429" i="11"/>
  <c r="I429" i="11" s="1"/>
  <c r="K429" i="11" s="1"/>
  <c r="S429" i="11" s="1"/>
  <c r="T429" i="11" s="1"/>
  <c r="U429" i="11" s="1"/>
  <c r="X429" i="11" s="1"/>
  <c r="I427" i="11"/>
  <c r="K427" i="11" s="1"/>
  <c r="S427" i="11" s="1"/>
  <c r="T426" i="11" s="1"/>
  <c r="U426" i="11" s="1"/>
  <c r="X426" i="11" s="1"/>
  <c r="H427" i="11"/>
  <c r="AB424" i="11"/>
  <c r="AA424" i="11"/>
  <c r="Z424" i="11"/>
  <c r="U424" i="11"/>
  <c r="X424" i="11" s="1"/>
  <c r="R424" i="11"/>
  <c r="S424" i="11" s="1"/>
  <c r="Q424" i="11"/>
  <c r="H424" i="11"/>
  <c r="G424" i="11"/>
  <c r="I424" i="11" s="1"/>
  <c r="K424" i="11" s="1"/>
  <c r="AB423" i="11"/>
  <c r="AA423" i="11"/>
  <c r="Z423" i="11"/>
  <c r="Q423" i="11"/>
  <c r="G423" i="11"/>
  <c r="R423" i="11" s="1"/>
  <c r="AB421" i="11"/>
  <c r="AA421" i="11"/>
  <c r="Z421" i="11"/>
  <c r="U421" i="11"/>
  <c r="X421" i="11" s="1"/>
  <c r="R421" i="11"/>
  <c r="S421" i="11" s="1"/>
  <c r="Q421" i="11"/>
  <c r="H421" i="11"/>
  <c r="G421" i="11"/>
  <c r="I421" i="11" s="1"/>
  <c r="K421" i="11" s="1"/>
  <c r="AB420" i="11"/>
  <c r="AA420" i="11"/>
  <c r="Z420" i="11"/>
  <c r="Q420" i="11"/>
  <c r="G420" i="11"/>
  <c r="AB418" i="11"/>
  <c r="AA418" i="11"/>
  <c r="Z418" i="11"/>
  <c r="U418" i="11"/>
  <c r="X418" i="11" s="1"/>
  <c r="R418" i="11"/>
  <c r="S418" i="11" s="1"/>
  <c r="Q418" i="11"/>
  <c r="H418" i="11"/>
  <c r="G418" i="11"/>
  <c r="I418" i="11" s="1"/>
  <c r="K418" i="11" s="1"/>
  <c r="AB417" i="11"/>
  <c r="AA417" i="11"/>
  <c r="Z417" i="11"/>
  <c r="Q417" i="11"/>
  <c r="G417" i="11"/>
  <c r="AB415" i="11"/>
  <c r="AA415" i="11"/>
  <c r="Z415" i="11"/>
  <c r="U415" i="11"/>
  <c r="X415" i="11" s="1"/>
  <c r="R415" i="11"/>
  <c r="S415" i="11" s="1"/>
  <c r="Q415" i="11"/>
  <c r="H415" i="11"/>
  <c r="G415" i="11"/>
  <c r="I415" i="11" s="1"/>
  <c r="K415" i="11" s="1"/>
  <c r="AB414" i="11"/>
  <c r="AA414" i="11"/>
  <c r="Z414" i="11"/>
  <c r="Q414" i="11"/>
  <c r="G414" i="11"/>
  <c r="R414" i="11" s="1"/>
  <c r="AB412" i="11"/>
  <c r="AA412" i="11"/>
  <c r="Z412" i="11"/>
  <c r="X412" i="11"/>
  <c r="U412" i="11"/>
  <c r="Q412" i="11"/>
  <c r="G412" i="11"/>
  <c r="R412" i="11" s="1"/>
  <c r="AB411" i="11"/>
  <c r="AA411" i="11"/>
  <c r="Z411" i="11"/>
  <c r="R411" i="11"/>
  <c r="S411" i="11" s="1"/>
  <c r="Q411" i="11"/>
  <c r="H411" i="11"/>
  <c r="G411" i="11"/>
  <c r="I411" i="11" s="1"/>
  <c r="K411" i="11" s="1"/>
  <c r="AB409" i="11"/>
  <c r="AA409" i="11"/>
  <c r="Z409" i="11"/>
  <c r="X409" i="11"/>
  <c r="U409" i="11"/>
  <c r="Q409" i="11"/>
  <c r="G409" i="11"/>
  <c r="R409" i="11" s="1"/>
  <c r="AB408" i="11"/>
  <c r="AA408" i="11"/>
  <c r="Z408" i="11"/>
  <c r="Q408" i="11"/>
  <c r="G408" i="11"/>
  <c r="H408" i="11" s="1"/>
  <c r="AB406" i="11"/>
  <c r="AA406" i="11"/>
  <c r="Z406" i="11"/>
  <c r="U406" i="11"/>
  <c r="X406" i="11" s="1"/>
  <c r="R406" i="11"/>
  <c r="Q406" i="11"/>
  <c r="H406" i="11"/>
  <c r="G406" i="11"/>
  <c r="I406" i="11" s="1"/>
  <c r="K406" i="11" s="1"/>
  <c r="AB405" i="11"/>
  <c r="AA405" i="11"/>
  <c r="Z405" i="11"/>
  <c r="Q405" i="11"/>
  <c r="G405" i="11"/>
  <c r="R405" i="11" s="1"/>
  <c r="AB403" i="11"/>
  <c r="AA403" i="11"/>
  <c r="Z403" i="11"/>
  <c r="U403" i="11"/>
  <c r="X403" i="11" s="1"/>
  <c r="R403" i="11"/>
  <c r="S403" i="11" s="1"/>
  <c r="Q403" i="11"/>
  <c r="H403" i="11"/>
  <c r="G403" i="11"/>
  <c r="I403" i="11" s="1"/>
  <c r="K403" i="11" s="1"/>
  <c r="AB402" i="11"/>
  <c r="AA402" i="11"/>
  <c r="Z402" i="11"/>
  <c r="Q402" i="11"/>
  <c r="G402" i="11"/>
  <c r="R402" i="11" s="1"/>
  <c r="AB400" i="11"/>
  <c r="AA400" i="11"/>
  <c r="Z400" i="11"/>
  <c r="U400" i="11"/>
  <c r="X400" i="11" s="1"/>
  <c r="R400" i="11"/>
  <c r="Q400" i="11"/>
  <c r="H400" i="11"/>
  <c r="G400" i="11"/>
  <c r="I400" i="11" s="1"/>
  <c r="K400" i="11" s="1"/>
  <c r="AB399" i="11"/>
  <c r="AA399" i="11"/>
  <c r="Z399" i="11"/>
  <c r="Q399" i="11"/>
  <c r="G399" i="11"/>
  <c r="AB397" i="11"/>
  <c r="AA397" i="11"/>
  <c r="Z397" i="11"/>
  <c r="U397" i="11"/>
  <c r="X397" i="11" s="1"/>
  <c r="R397" i="11"/>
  <c r="S397" i="11" s="1"/>
  <c r="Q397" i="11"/>
  <c r="H397" i="11"/>
  <c r="G397" i="11"/>
  <c r="I397" i="11" s="1"/>
  <c r="K397" i="11" s="1"/>
  <c r="AB396" i="11"/>
  <c r="AA396" i="11"/>
  <c r="Z396" i="11"/>
  <c r="Q396" i="11"/>
  <c r="G396" i="11"/>
  <c r="R396" i="11" s="1"/>
  <c r="AB394" i="11"/>
  <c r="AA394" i="11"/>
  <c r="Z394" i="11"/>
  <c r="X394" i="11"/>
  <c r="U394" i="11"/>
  <c r="Q394" i="11"/>
  <c r="G394" i="11"/>
  <c r="R394" i="11" s="1"/>
  <c r="AB393" i="11"/>
  <c r="AA393" i="11"/>
  <c r="Z393" i="11"/>
  <c r="Q393" i="11"/>
  <c r="H393" i="11"/>
  <c r="G393" i="11"/>
  <c r="R393" i="11" s="1"/>
  <c r="AB391" i="11"/>
  <c r="AA391" i="11"/>
  <c r="Z391" i="11"/>
  <c r="U391" i="11"/>
  <c r="X391" i="11" s="1"/>
  <c r="R391" i="11"/>
  <c r="S391" i="11" s="1"/>
  <c r="Q391" i="11"/>
  <c r="H391" i="11"/>
  <c r="G391" i="11"/>
  <c r="I391" i="11" s="1"/>
  <c r="K391" i="11" s="1"/>
  <c r="AB390" i="11"/>
  <c r="AA390" i="11"/>
  <c r="Z390" i="11"/>
  <c r="Q390" i="11"/>
  <c r="G390" i="11"/>
  <c r="R390" i="11" s="1"/>
  <c r="AB388" i="11"/>
  <c r="AA388" i="11"/>
  <c r="Z388" i="11"/>
  <c r="X388" i="11"/>
  <c r="U388" i="11"/>
  <c r="Q388" i="11"/>
  <c r="G388" i="11"/>
  <c r="R388" i="11" s="1"/>
  <c r="AB387" i="11"/>
  <c r="AA387" i="11"/>
  <c r="Z387" i="11"/>
  <c r="R387" i="11"/>
  <c r="Q387" i="11"/>
  <c r="H387" i="11"/>
  <c r="G387" i="11"/>
  <c r="I387" i="11" s="1"/>
  <c r="K387" i="11" s="1"/>
  <c r="AB385" i="11"/>
  <c r="AA385" i="11"/>
  <c r="Z385" i="11"/>
  <c r="U385" i="11"/>
  <c r="X385" i="11" s="1"/>
  <c r="R385" i="11"/>
  <c r="S385" i="11" s="1"/>
  <c r="Q385" i="11"/>
  <c r="H385" i="11"/>
  <c r="G385" i="11"/>
  <c r="I385" i="11" s="1"/>
  <c r="K385" i="11" s="1"/>
  <c r="AB384" i="11"/>
  <c r="AA384" i="11"/>
  <c r="Z384" i="11"/>
  <c r="Q384" i="11"/>
  <c r="G384" i="11"/>
  <c r="R384" i="11" s="1"/>
  <c r="AB382" i="11"/>
  <c r="AA382" i="11"/>
  <c r="Z382" i="11"/>
  <c r="U382" i="11"/>
  <c r="X382" i="11" s="1"/>
  <c r="R382" i="11"/>
  <c r="S382" i="11" s="1"/>
  <c r="Q382" i="11"/>
  <c r="H382" i="11"/>
  <c r="G382" i="11"/>
  <c r="I382" i="11" s="1"/>
  <c r="K382" i="11" s="1"/>
  <c r="AB381" i="11"/>
  <c r="AA381" i="11"/>
  <c r="Z381" i="11"/>
  <c r="Q381" i="11"/>
  <c r="G381" i="11"/>
  <c r="R381" i="11" s="1"/>
  <c r="AB379" i="11"/>
  <c r="AA379" i="11"/>
  <c r="Z379" i="11"/>
  <c r="U379" i="11"/>
  <c r="X379" i="11" s="1"/>
  <c r="Q379" i="11"/>
  <c r="G379" i="11"/>
  <c r="R379" i="11" s="1"/>
  <c r="AB378" i="11"/>
  <c r="AA378" i="11"/>
  <c r="Z378" i="11"/>
  <c r="Q378" i="11"/>
  <c r="G378" i="11"/>
  <c r="AB376" i="11"/>
  <c r="AA376" i="11"/>
  <c r="Z376" i="11"/>
  <c r="X376" i="11"/>
  <c r="U376" i="11"/>
  <c r="Q376" i="11"/>
  <c r="G376" i="11"/>
  <c r="R376" i="11" s="1"/>
  <c r="AB375" i="11"/>
  <c r="AA375" i="11"/>
  <c r="Z375" i="11"/>
  <c r="Q375" i="11"/>
  <c r="G375" i="11"/>
  <c r="AB373" i="11"/>
  <c r="AA373" i="11"/>
  <c r="Z373" i="11"/>
  <c r="U373" i="11"/>
  <c r="X373" i="11" s="1"/>
  <c r="Q373" i="11"/>
  <c r="G373" i="11"/>
  <c r="R373" i="11" s="1"/>
  <c r="AB372" i="11"/>
  <c r="AA372" i="11"/>
  <c r="Z372" i="11"/>
  <c r="Q372" i="11"/>
  <c r="G372" i="11"/>
  <c r="AB370" i="11"/>
  <c r="AA370" i="11"/>
  <c r="Z370" i="11"/>
  <c r="U370" i="11"/>
  <c r="X370" i="11" s="1"/>
  <c r="Q370" i="11"/>
  <c r="G370" i="11"/>
  <c r="R370" i="11" s="1"/>
  <c r="AB369" i="11"/>
  <c r="AA369" i="11"/>
  <c r="Z369" i="11"/>
  <c r="Q369" i="11"/>
  <c r="G369" i="11"/>
  <c r="AB367" i="11"/>
  <c r="AA367" i="11"/>
  <c r="Z367" i="11"/>
  <c r="U367" i="11"/>
  <c r="X367" i="11" s="1"/>
  <c r="R367" i="11"/>
  <c r="S367" i="11" s="1"/>
  <c r="Q367" i="11"/>
  <c r="H367" i="11"/>
  <c r="G367" i="11"/>
  <c r="I367" i="11" s="1"/>
  <c r="K367" i="11" s="1"/>
  <c r="AB366" i="11"/>
  <c r="AA366" i="11"/>
  <c r="Z366" i="11"/>
  <c r="Q366" i="11"/>
  <c r="G366" i="11"/>
  <c r="AB364" i="11"/>
  <c r="AA364" i="11"/>
  <c r="Z364" i="11"/>
  <c r="U364" i="11"/>
  <c r="X364" i="11" s="1"/>
  <c r="R364" i="11"/>
  <c r="Q364" i="11"/>
  <c r="H364" i="11"/>
  <c r="G364" i="11"/>
  <c r="I364" i="11" s="1"/>
  <c r="K364" i="11" s="1"/>
  <c r="AB363" i="11"/>
  <c r="AA363" i="11"/>
  <c r="Z363" i="11"/>
  <c r="Q363" i="11"/>
  <c r="G363" i="11"/>
  <c r="R363" i="11" s="1"/>
  <c r="AB361" i="11"/>
  <c r="AA361" i="11"/>
  <c r="Z361" i="11"/>
  <c r="U361" i="11"/>
  <c r="X361" i="11" s="1"/>
  <c r="R361" i="11"/>
  <c r="S361" i="11" s="1"/>
  <c r="Q361" i="11"/>
  <c r="H361" i="11"/>
  <c r="G361" i="11"/>
  <c r="I361" i="11" s="1"/>
  <c r="K361" i="11" s="1"/>
  <c r="AB360" i="11"/>
  <c r="AA360" i="11"/>
  <c r="Z360" i="11"/>
  <c r="Q360" i="11"/>
  <c r="G360" i="11"/>
  <c r="R360" i="11" s="1"/>
  <c r="AB358" i="11"/>
  <c r="AA358" i="11"/>
  <c r="Z358" i="11"/>
  <c r="U358" i="11"/>
  <c r="X358" i="11" s="1"/>
  <c r="R358" i="11"/>
  <c r="S358" i="11" s="1"/>
  <c r="Q358" i="11"/>
  <c r="H358" i="11"/>
  <c r="G358" i="11"/>
  <c r="I358" i="11" s="1"/>
  <c r="K358" i="11" s="1"/>
  <c r="AB357" i="11"/>
  <c r="AA357" i="11"/>
  <c r="Z357" i="11"/>
  <c r="Q357" i="11"/>
  <c r="G357" i="11"/>
  <c r="R357" i="11" s="1"/>
  <c r="AB355" i="11"/>
  <c r="AA355" i="11"/>
  <c r="Z355" i="11"/>
  <c r="U355" i="11"/>
  <c r="X355" i="11" s="1"/>
  <c r="Q355" i="11"/>
  <c r="G355" i="11"/>
  <c r="R355" i="11" s="1"/>
  <c r="AB354" i="11"/>
  <c r="AA354" i="11"/>
  <c r="Z354" i="11"/>
  <c r="Q354" i="11"/>
  <c r="G354" i="11"/>
  <c r="AB352" i="11"/>
  <c r="AA352" i="11"/>
  <c r="Z352" i="11"/>
  <c r="U352" i="11"/>
  <c r="X352" i="11" s="1"/>
  <c r="R352" i="11"/>
  <c r="S352" i="11" s="1"/>
  <c r="Q352" i="11"/>
  <c r="H352" i="11"/>
  <c r="G352" i="11"/>
  <c r="I352" i="11" s="1"/>
  <c r="K352" i="11" s="1"/>
  <c r="AB351" i="11"/>
  <c r="AA351" i="11"/>
  <c r="Z351" i="11"/>
  <c r="Q351" i="11"/>
  <c r="G351" i="11"/>
  <c r="R351" i="11" s="1"/>
  <c r="AB349" i="11"/>
  <c r="AA349" i="11"/>
  <c r="Z349" i="11"/>
  <c r="X349" i="11"/>
  <c r="U349" i="11"/>
  <c r="Q349" i="11"/>
  <c r="G349" i="11"/>
  <c r="R349" i="11" s="1"/>
  <c r="AB348" i="11"/>
  <c r="AA348" i="11"/>
  <c r="Z348" i="11"/>
  <c r="R348" i="11"/>
  <c r="Q348" i="11"/>
  <c r="H348" i="11"/>
  <c r="G348" i="11"/>
  <c r="AB346" i="11"/>
  <c r="AA346" i="11"/>
  <c r="Z346" i="11"/>
  <c r="X346" i="11"/>
  <c r="U346" i="11"/>
  <c r="Q346" i="11"/>
  <c r="G346" i="11"/>
  <c r="R346" i="11" s="1"/>
  <c r="AB345" i="11"/>
  <c r="AA345" i="11"/>
  <c r="Z345" i="11"/>
  <c r="R345" i="11"/>
  <c r="S345" i="11" s="1"/>
  <c r="Q345" i="11"/>
  <c r="H345" i="11"/>
  <c r="G345" i="11"/>
  <c r="I345" i="11" s="1"/>
  <c r="K345" i="11" s="1"/>
  <c r="AB343" i="11"/>
  <c r="AA343" i="11"/>
  <c r="Z343" i="11"/>
  <c r="U343" i="11"/>
  <c r="X343" i="11" s="1"/>
  <c r="R343" i="11"/>
  <c r="S343" i="11" s="1"/>
  <c r="Q343" i="11"/>
  <c r="H343" i="11"/>
  <c r="G343" i="11"/>
  <c r="I343" i="11" s="1"/>
  <c r="K343" i="11" s="1"/>
  <c r="AB342" i="11"/>
  <c r="AA342" i="11"/>
  <c r="Z342" i="11"/>
  <c r="Q342" i="11"/>
  <c r="G342" i="11"/>
  <c r="R342" i="11" s="1"/>
  <c r="AB340" i="11"/>
  <c r="AA340" i="11"/>
  <c r="Z340" i="11"/>
  <c r="U340" i="11"/>
  <c r="X340" i="11" s="1"/>
  <c r="R340" i="11"/>
  <c r="S340" i="11" s="1"/>
  <c r="Q340" i="11"/>
  <c r="H340" i="11"/>
  <c r="G340" i="11"/>
  <c r="I340" i="11" s="1"/>
  <c r="K340" i="11" s="1"/>
  <c r="AB339" i="11"/>
  <c r="AA339" i="11"/>
  <c r="Z339" i="11"/>
  <c r="Q339" i="11"/>
  <c r="G339" i="11"/>
  <c r="R339" i="11" s="1"/>
  <c r="AB337" i="11"/>
  <c r="AA337" i="11"/>
  <c r="Z337" i="11"/>
  <c r="X337" i="11"/>
  <c r="U337" i="11"/>
  <c r="Q337" i="11"/>
  <c r="G337" i="11"/>
  <c r="R337" i="11" s="1"/>
  <c r="AB336" i="11"/>
  <c r="AA336" i="11"/>
  <c r="Z336" i="11"/>
  <c r="R336" i="11"/>
  <c r="S336" i="11" s="1"/>
  <c r="Q336" i="11"/>
  <c r="H336" i="11"/>
  <c r="G336" i="11"/>
  <c r="I336" i="11" s="1"/>
  <c r="K336" i="11" s="1"/>
  <c r="H375" i="11" l="1"/>
  <c r="I375" i="11" s="1"/>
  <c r="K375" i="11" s="1"/>
  <c r="S375" i="11" s="1"/>
  <c r="R375" i="11"/>
  <c r="S438" i="11"/>
  <c r="T438" i="11" s="1"/>
  <c r="U438" i="11" s="1"/>
  <c r="X438" i="11" s="1"/>
  <c r="H423" i="11"/>
  <c r="I423" i="11" s="1"/>
  <c r="K423" i="11" s="1"/>
  <c r="S423" i="11" s="1"/>
  <c r="T423" i="11" s="1"/>
  <c r="U423" i="11" s="1"/>
  <c r="X423" i="11" s="1"/>
  <c r="I420" i="11"/>
  <c r="K420" i="11" s="1"/>
  <c r="H420" i="11"/>
  <c r="R420" i="11"/>
  <c r="S420" i="11" s="1"/>
  <c r="T420" i="11" s="1"/>
  <c r="U420" i="11" s="1"/>
  <c r="X420" i="11" s="1"/>
  <c r="I417" i="11"/>
  <c r="K417" i="11" s="1"/>
  <c r="H417" i="11"/>
  <c r="R417" i="11"/>
  <c r="S417" i="11" s="1"/>
  <c r="T417" i="11" s="1"/>
  <c r="U417" i="11" s="1"/>
  <c r="X417" i="11" s="1"/>
  <c r="H414" i="11"/>
  <c r="I414" i="11" s="1"/>
  <c r="K414" i="11" s="1"/>
  <c r="S414" i="11" s="1"/>
  <c r="T414" i="11" s="1"/>
  <c r="U414" i="11" s="1"/>
  <c r="X414" i="11" s="1"/>
  <c r="H412" i="11"/>
  <c r="I412" i="11" s="1"/>
  <c r="K412" i="11" s="1"/>
  <c r="S412" i="11" s="1"/>
  <c r="T411" i="11" s="1"/>
  <c r="U411" i="11" s="1"/>
  <c r="X411" i="11" s="1"/>
  <c r="I408" i="11"/>
  <c r="K408" i="11" s="1"/>
  <c r="R408" i="11"/>
  <c r="S408" i="11" s="1"/>
  <c r="I409" i="11"/>
  <c r="K409" i="11" s="1"/>
  <c r="S409" i="11" s="1"/>
  <c r="H409" i="11"/>
  <c r="S406" i="11"/>
  <c r="H405" i="11"/>
  <c r="I405" i="11" s="1"/>
  <c r="K405" i="11" s="1"/>
  <c r="S405" i="11" s="1"/>
  <c r="T405" i="11" s="1"/>
  <c r="U405" i="11" s="1"/>
  <c r="X405" i="11" s="1"/>
  <c r="H402" i="11"/>
  <c r="I402" i="11" s="1"/>
  <c r="K402" i="11" s="1"/>
  <c r="S402" i="11" s="1"/>
  <c r="T402" i="11" s="1"/>
  <c r="U402" i="11" s="1"/>
  <c r="X402" i="11" s="1"/>
  <c r="S400" i="11"/>
  <c r="H399" i="11"/>
  <c r="I399" i="11" s="1"/>
  <c r="K399" i="11" s="1"/>
  <c r="R399" i="11"/>
  <c r="H396" i="11"/>
  <c r="I396" i="11" s="1"/>
  <c r="K396" i="11" s="1"/>
  <c r="S396" i="11" s="1"/>
  <c r="T396" i="11" s="1"/>
  <c r="U396" i="11" s="1"/>
  <c r="X396" i="11" s="1"/>
  <c r="I393" i="11"/>
  <c r="K393" i="11" s="1"/>
  <c r="S393" i="11" s="1"/>
  <c r="I394" i="11"/>
  <c r="K394" i="11" s="1"/>
  <c r="S394" i="11" s="1"/>
  <c r="H394" i="11"/>
  <c r="S390" i="11"/>
  <c r="T390" i="11" s="1"/>
  <c r="U390" i="11" s="1"/>
  <c r="X390" i="11" s="1"/>
  <c r="H390" i="11"/>
  <c r="I390" i="11" s="1"/>
  <c r="K390" i="11" s="1"/>
  <c r="S387" i="11"/>
  <c r="H388" i="11"/>
  <c r="I388" i="11" s="1"/>
  <c r="K388" i="11" s="1"/>
  <c r="S388" i="11" s="1"/>
  <c r="H384" i="11"/>
  <c r="I384" i="11" s="1"/>
  <c r="K384" i="11" s="1"/>
  <c r="S384" i="11" s="1"/>
  <c r="T384" i="11" s="1"/>
  <c r="U384" i="11" s="1"/>
  <c r="X384" i="11" s="1"/>
  <c r="H381" i="11"/>
  <c r="I381" i="11" s="1"/>
  <c r="K381" i="11" s="1"/>
  <c r="S381" i="11" s="1"/>
  <c r="T381" i="11" s="1"/>
  <c r="U381" i="11" s="1"/>
  <c r="X381" i="11" s="1"/>
  <c r="H378" i="11"/>
  <c r="I378" i="11" s="1"/>
  <c r="K378" i="11" s="1"/>
  <c r="R378" i="11"/>
  <c r="I379" i="11"/>
  <c r="K379" i="11" s="1"/>
  <c r="S379" i="11" s="1"/>
  <c r="H379" i="11"/>
  <c r="H376" i="11"/>
  <c r="I376" i="11" s="1"/>
  <c r="K376" i="11" s="1"/>
  <c r="S376" i="11" s="1"/>
  <c r="H372" i="11"/>
  <c r="I372" i="11" s="1"/>
  <c r="K372" i="11" s="1"/>
  <c r="R372" i="11"/>
  <c r="H373" i="11"/>
  <c r="I373" i="11" s="1"/>
  <c r="K373" i="11" s="1"/>
  <c r="S373" i="11" s="1"/>
  <c r="H369" i="11"/>
  <c r="I369" i="11" s="1"/>
  <c r="K369" i="11" s="1"/>
  <c r="R369" i="11"/>
  <c r="I370" i="11"/>
  <c r="K370" i="11" s="1"/>
  <c r="S370" i="11" s="1"/>
  <c r="H370" i="11"/>
  <c r="H366" i="11"/>
  <c r="I366" i="11" s="1"/>
  <c r="K366" i="11" s="1"/>
  <c r="R366" i="11"/>
  <c r="S364" i="11"/>
  <c r="H363" i="11"/>
  <c r="I363" i="11" s="1"/>
  <c r="K363" i="11" s="1"/>
  <c r="S363" i="11" s="1"/>
  <c r="H360" i="11"/>
  <c r="I360" i="11" s="1"/>
  <c r="K360" i="11" s="1"/>
  <c r="S360" i="11" s="1"/>
  <c r="T360" i="11" s="1"/>
  <c r="U360" i="11" s="1"/>
  <c r="X360" i="11" s="1"/>
  <c r="H357" i="11"/>
  <c r="I357" i="11" s="1"/>
  <c r="K357" i="11" s="1"/>
  <c r="S357" i="11" s="1"/>
  <c r="T357" i="11" s="1"/>
  <c r="U357" i="11" s="1"/>
  <c r="X357" i="11" s="1"/>
  <c r="I354" i="11"/>
  <c r="K354" i="11" s="1"/>
  <c r="H354" i="11"/>
  <c r="R354" i="11"/>
  <c r="H355" i="11"/>
  <c r="I355" i="11" s="1"/>
  <c r="K355" i="11" s="1"/>
  <c r="S355" i="11" s="1"/>
  <c r="H351" i="11"/>
  <c r="I351" i="11" s="1"/>
  <c r="K351" i="11" s="1"/>
  <c r="S351" i="11" s="1"/>
  <c r="T351" i="11" s="1"/>
  <c r="U351" i="11" s="1"/>
  <c r="X351" i="11" s="1"/>
  <c r="S348" i="11"/>
  <c r="I348" i="11"/>
  <c r="K348" i="11" s="1"/>
  <c r="I349" i="11"/>
  <c r="K349" i="11" s="1"/>
  <c r="S349" i="11" s="1"/>
  <c r="T348" i="11" s="1"/>
  <c r="U348" i="11" s="1"/>
  <c r="X348" i="11" s="1"/>
  <c r="H349" i="11"/>
  <c r="I346" i="11"/>
  <c r="K346" i="11" s="1"/>
  <c r="S346" i="11" s="1"/>
  <c r="T345" i="11" s="1"/>
  <c r="U345" i="11" s="1"/>
  <c r="X345" i="11" s="1"/>
  <c r="H346" i="11"/>
  <c r="H342" i="11"/>
  <c r="I342" i="11" s="1"/>
  <c r="K342" i="11" s="1"/>
  <c r="S342" i="11" s="1"/>
  <c r="T342" i="11" s="1"/>
  <c r="U342" i="11" s="1"/>
  <c r="X342" i="11" s="1"/>
  <c r="H339" i="11"/>
  <c r="I339" i="11" s="1"/>
  <c r="K339" i="11" s="1"/>
  <c r="S339" i="11" s="1"/>
  <c r="T339" i="11" s="1"/>
  <c r="U339" i="11" s="1"/>
  <c r="X339" i="11" s="1"/>
  <c r="I337" i="11"/>
  <c r="K337" i="11" s="1"/>
  <c r="S337" i="11" s="1"/>
  <c r="T336" i="11" s="1"/>
  <c r="U336" i="11" s="1"/>
  <c r="X336" i="11" s="1"/>
  <c r="H337" i="11"/>
  <c r="S366" i="11" l="1"/>
  <c r="T366" i="11" s="1"/>
  <c r="U366" i="11" s="1"/>
  <c r="X366" i="11" s="1"/>
  <c r="T408" i="11"/>
  <c r="U408" i="11" s="1"/>
  <c r="X408" i="11" s="1"/>
  <c r="S399" i="11"/>
  <c r="T399" i="11" s="1"/>
  <c r="U399" i="11" s="1"/>
  <c r="X399" i="11" s="1"/>
  <c r="T393" i="11"/>
  <c r="U393" i="11" s="1"/>
  <c r="X393" i="11" s="1"/>
  <c r="T387" i="11"/>
  <c r="U387" i="11" s="1"/>
  <c r="X387" i="11" s="1"/>
  <c r="S378" i="11"/>
  <c r="T378" i="11" s="1"/>
  <c r="U378" i="11" s="1"/>
  <c r="X378" i="11" s="1"/>
  <c r="T375" i="11"/>
  <c r="U375" i="11" s="1"/>
  <c r="X375" i="11" s="1"/>
  <c r="S372" i="11"/>
  <c r="T372" i="11" s="1"/>
  <c r="U372" i="11" s="1"/>
  <c r="X372" i="11" s="1"/>
  <c r="S369" i="11"/>
  <c r="T369" i="11" s="1"/>
  <c r="U369" i="11" s="1"/>
  <c r="X369" i="11" s="1"/>
  <c r="T363" i="11"/>
  <c r="U363" i="11" s="1"/>
  <c r="X363" i="11" s="1"/>
  <c r="S354" i="11"/>
  <c r="T354" i="11" s="1"/>
  <c r="U354" i="11" s="1"/>
  <c r="X354" i="11" s="1"/>
  <c r="AB334" i="11"/>
  <c r="AA334" i="11"/>
  <c r="Z334" i="11"/>
  <c r="U334" i="11"/>
  <c r="X334" i="11" s="1"/>
  <c r="Q334" i="11"/>
  <c r="G334" i="11"/>
  <c r="R334" i="11" s="1"/>
  <c r="AB333" i="11"/>
  <c r="AA333" i="11"/>
  <c r="Z333" i="11"/>
  <c r="Q333" i="11"/>
  <c r="G333" i="11"/>
  <c r="H333" i="11" l="1"/>
  <c r="I333" i="11" s="1"/>
  <c r="K333" i="11" s="1"/>
  <c r="R333" i="11"/>
  <c r="I334" i="11"/>
  <c r="K334" i="11" s="1"/>
  <c r="S334" i="11" s="1"/>
  <c r="H334" i="11"/>
  <c r="S333" i="11" l="1"/>
  <c r="T333" i="11" s="1"/>
  <c r="U333" i="11" s="1"/>
  <c r="X333" i="11" s="1"/>
  <c r="AB682" i="10" l="1"/>
  <c r="AA682" i="10"/>
  <c r="Z682" i="10"/>
  <c r="U682" i="10"/>
  <c r="X682" i="10" s="1"/>
  <c r="R682" i="10"/>
  <c r="Q682" i="10"/>
  <c r="H682" i="10"/>
  <c r="G682" i="10"/>
  <c r="AB681" i="10"/>
  <c r="AA681" i="10"/>
  <c r="Z681" i="10"/>
  <c r="Q681" i="10"/>
  <c r="G681" i="10"/>
  <c r="R681" i="10" s="1"/>
  <c r="AB679" i="10"/>
  <c r="AA679" i="10"/>
  <c r="Z679" i="10"/>
  <c r="U679" i="10"/>
  <c r="X679" i="10" s="1"/>
  <c r="Q679" i="10"/>
  <c r="G679" i="10"/>
  <c r="AB678" i="10"/>
  <c r="AA678" i="10"/>
  <c r="Z678" i="10"/>
  <c r="Q678" i="10"/>
  <c r="G678" i="10"/>
  <c r="R678" i="10" s="1"/>
  <c r="AB676" i="10"/>
  <c r="AA676" i="10"/>
  <c r="Z676" i="10"/>
  <c r="U676" i="10"/>
  <c r="X676" i="10" s="1"/>
  <c r="Q676" i="10"/>
  <c r="G676" i="10"/>
  <c r="R676" i="10" s="1"/>
  <c r="AB675" i="10"/>
  <c r="AA675" i="10"/>
  <c r="Z675" i="10"/>
  <c r="Q675" i="10"/>
  <c r="G675" i="10"/>
  <c r="H679" i="10" l="1"/>
  <c r="I679" i="10" s="1"/>
  <c r="K679" i="10" s="1"/>
  <c r="R679" i="10"/>
  <c r="I682" i="10"/>
  <c r="K682" i="10" s="1"/>
  <c r="S682" i="10" s="1"/>
  <c r="H681" i="10"/>
  <c r="I681" i="10" s="1"/>
  <c r="K681" i="10" s="1"/>
  <c r="S681" i="10" s="1"/>
  <c r="H678" i="10"/>
  <c r="I678" i="10" s="1"/>
  <c r="K678" i="10" s="1"/>
  <c r="S678" i="10" s="1"/>
  <c r="H675" i="10"/>
  <c r="I675" i="10" s="1"/>
  <c r="K675" i="10" s="1"/>
  <c r="R675" i="10"/>
  <c r="H676" i="10"/>
  <c r="I676" i="10" s="1"/>
  <c r="K676" i="10" s="1"/>
  <c r="S676" i="10" s="1"/>
  <c r="T681" i="10" l="1"/>
  <c r="U681" i="10" s="1"/>
  <c r="X681" i="10" s="1"/>
  <c r="S679" i="10"/>
  <c r="T678" i="10" s="1"/>
  <c r="U678" i="10" s="1"/>
  <c r="X678" i="10" s="1"/>
  <c r="S675" i="10"/>
  <c r="T675" i="10" s="1"/>
  <c r="U675" i="10" s="1"/>
  <c r="X675" i="10" s="1"/>
  <c r="AB673" i="10" l="1"/>
  <c r="AA673" i="10"/>
  <c r="Z673" i="10"/>
  <c r="U673" i="10"/>
  <c r="X673" i="10" s="1"/>
  <c r="R673" i="10"/>
  <c r="Q673" i="10"/>
  <c r="H673" i="10"/>
  <c r="G673" i="10"/>
  <c r="AB672" i="10"/>
  <c r="AA672" i="10"/>
  <c r="Z672" i="10"/>
  <c r="Q672" i="10"/>
  <c r="G672" i="10"/>
  <c r="R672" i="10" s="1"/>
  <c r="AB670" i="10"/>
  <c r="AA670" i="10"/>
  <c r="Z670" i="10"/>
  <c r="X670" i="10"/>
  <c r="U670" i="10"/>
  <c r="Q670" i="10"/>
  <c r="G670" i="10"/>
  <c r="R670" i="10" s="1"/>
  <c r="AB669" i="10"/>
  <c r="AA669" i="10"/>
  <c r="Z669" i="10"/>
  <c r="Q669" i="10"/>
  <c r="G669" i="10"/>
  <c r="R669" i="10" s="1"/>
  <c r="S673" i="10" l="1"/>
  <c r="I673" i="10"/>
  <c r="K673" i="10" s="1"/>
  <c r="H672" i="10"/>
  <c r="I672" i="10" s="1"/>
  <c r="K672" i="10" s="1"/>
  <c r="S672" i="10" s="1"/>
  <c r="T672" i="10" s="1"/>
  <c r="U672" i="10" s="1"/>
  <c r="X672" i="10" s="1"/>
  <c r="H669" i="10"/>
  <c r="I669" i="10" s="1"/>
  <c r="K669" i="10" s="1"/>
  <c r="H670" i="10"/>
  <c r="I670" i="10" s="1"/>
  <c r="K670" i="10" s="1"/>
  <c r="S670" i="10" s="1"/>
  <c r="S669" i="10" l="1"/>
  <c r="T669" i="10" s="1"/>
  <c r="U669" i="10" s="1"/>
  <c r="X669" i="10" s="1"/>
  <c r="AB331" i="11"/>
  <c r="AA331" i="11"/>
  <c r="Z331" i="11"/>
  <c r="U331" i="11"/>
  <c r="X331" i="11" s="1"/>
  <c r="Q331" i="11"/>
  <c r="G331" i="11"/>
  <c r="AB330" i="11"/>
  <c r="AA330" i="11"/>
  <c r="Z330" i="11"/>
  <c r="Q330" i="11"/>
  <c r="G330" i="11"/>
  <c r="R330" i="11" s="1"/>
  <c r="AB328" i="11"/>
  <c r="AA328" i="11"/>
  <c r="Z328" i="11"/>
  <c r="U328" i="11"/>
  <c r="X328" i="11" s="1"/>
  <c r="Q328" i="11"/>
  <c r="G328" i="11"/>
  <c r="R328" i="11" s="1"/>
  <c r="AB327" i="11"/>
  <c r="AA327" i="11"/>
  <c r="Z327" i="11"/>
  <c r="R327" i="11"/>
  <c r="Q327" i="11"/>
  <c r="H327" i="11"/>
  <c r="G327" i="11"/>
  <c r="AB325" i="11"/>
  <c r="AA325" i="11"/>
  <c r="Z325" i="11"/>
  <c r="U325" i="11"/>
  <c r="X325" i="11" s="1"/>
  <c r="R325" i="11"/>
  <c r="Q325" i="11"/>
  <c r="H325" i="11"/>
  <c r="G325" i="11"/>
  <c r="AB324" i="11"/>
  <c r="AA324" i="11"/>
  <c r="Z324" i="11"/>
  <c r="Q324" i="11"/>
  <c r="G324" i="11"/>
  <c r="R324" i="11" s="1"/>
  <c r="AB322" i="11"/>
  <c r="AA322" i="11"/>
  <c r="Z322" i="11"/>
  <c r="U322" i="11"/>
  <c r="X322" i="11" s="1"/>
  <c r="Q322" i="11"/>
  <c r="G322" i="11"/>
  <c r="AB321" i="11"/>
  <c r="AA321" i="11"/>
  <c r="Z321" i="11"/>
  <c r="Q321" i="11"/>
  <c r="G321" i="11"/>
  <c r="R321" i="11" s="1"/>
  <c r="AB319" i="11"/>
  <c r="AA319" i="11"/>
  <c r="Z319" i="11"/>
  <c r="U319" i="11"/>
  <c r="X319" i="11" s="1"/>
  <c r="Q319" i="11"/>
  <c r="G319" i="11"/>
  <c r="R319" i="11" s="1"/>
  <c r="AB318" i="11"/>
  <c r="AA318" i="11"/>
  <c r="Z318" i="11"/>
  <c r="Q318" i="11"/>
  <c r="G318" i="11"/>
  <c r="AB316" i="11"/>
  <c r="AA316" i="11"/>
  <c r="Z316" i="11"/>
  <c r="U316" i="11"/>
  <c r="X316" i="11" s="1"/>
  <c r="R316" i="11"/>
  <c r="Q316" i="11"/>
  <c r="H316" i="11"/>
  <c r="G316" i="11"/>
  <c r="AB315" i="11"/>
  <c r="AA315" i="11"/>
  <c r="Z315" i="11"/>
  <c r="Q315" i="11"/>
  <c r="G315" i="11"/>
  <c r="R315" i="11" s="1"/>
  <c r="AB313" i="11"/>
  <c r="AA313" i="11"/>
  <c r="Z313" i="11"/>
  <c r="X313" i="11"/>
  <c r="U313" i="11"/>
  <c r="Q313" i="11"/>
  <c r="G313" i="11"/>
  <c r="R313" i="11" s="1"/>
  <c r="AB312" i="11"/>
  <c r="AA312" i="11"/>
  <c r="Z312" i="11"/>
  <c r="Q312" i="11"/>
  <c r="G312" i="11"/>
  <c r="AB310" i="11"/>
  <c r="AA310" i="11"/>
  <c r="Z310" i="11"/>
  <c r="U310" i="11"/>
  <c r="X310" i="11" s="1"/>
  <c r="Q310" i="11"/>
  <c r="G310" i="11"/>
  <c r="AB309" i="11"/>
  <c r="AA309" i="11"/>
  <c r="Z309" i="11"/>
  <c r="Q309" i="11"/>
  <c r="G309" i="11"/>
  <c r="R309" i="11" s="1"/>
  <c r="AB307" i="11"/>
  <c r="AA307" i="11"/>
  <c r="Z307" i="11"/>
  <c r="U307" i="11"/>
  <c r="X307" i="11" s="1"/>
  <c r="R307" i="11"/>
  <c r="Q307" i="11"/>
  <c r="H307" i="11"/>
  <c r="G307" i="11"/>
  <c r="AB306" i="11"/>
  <c r="AA306" i="11"/>
  <c r="Z306" i="11"/>
  <c r="Q306" i="11"/>
  <c r="G306" i="11"/>
  <c r="R306" i="11" s="1"/>
  <c r="S316" i="11" l="1"/>
  <c r="I307" i="11"/>
  <c r="K307" i="11" s="1"/>
  <c r="S307" i="11" s="1"/>
  <c r="H310" i="11"/>
  <c r="I310" i="11" s="1"/>
  <c r="K310" i="11" s="1"/>
  <c r="R310" i="11"/>
  <c r="H312" i="11"/>
  <c r="I312" i="11" s="1"/>
  <c r="K312" i="11" s="1"/>
  <c r="R312" i="11"/>
  <c r="I316" i="11"/>
  <c r="K316" i="11" s="1"/>
  <c r="H322" i="11"/>
  <c r="I322" i="11" s="1"/>
  <c r="K322" i="11" s="1"/>
  <c r="S322" i="11" s="1"/>
  <c r="R322" i="11"/>
  <c r="I325" i="11"/>
  <c r="K325" i="11" s="1"/>
  <c r="S325" i="11" s="1"/>
  <c r="I327" i="11"/>
  <c r="K327" i="11" s="1"/>
  <c r="S327" i="11" s="1"/>
  <c r="H331" i="11"/>
  <c r="I331" i="11" s="1"/>
  <c r="K331" i="11" s="1"/>
  <c r="R331" i="11"/>
  <c r="H330" i="11"/>
  <c r="I330" i="11" s="1"/>
  <c r="K330" i="11" s="1"/>
  <c r="S330" i="11" s="1"/>
  <c r="H328" i="11"/>
  <c r="I328" i="11" s="1"/>
  <c r="K328" i="11" s="1"/>
  <c r="S328" i="11" s="1"/>
  <c r="T327" i="11" s="1"/>
  <c r="U327" i="11" s="1"/>
  <c r="X327" i="11" s="1"/>
  <c r="H324" i="11"/>
  <c r="I324" i="11" s="1"/>
  <c r="K324" i="11" s="1"/>
  <c r="S324" i="11" s="1"/>
  <c r="H321" i="11"/>
  <c r="I321" i="11" s="1"/>
  <c r="K321" i="11" s="1"/>
  <c r="S321" i="11" s="1"/>
  <c r="H318" i="11"/>
  <c r="I318" i="11" s="1"/>
  <c r="K318" i="11" s="1"/>
  <c r="R318" i="11"/>
  <c r="I319" i="11"/>
  <c r="K319" i="11" s="1"/>
  <c r="S319" i="11" s="1"/>
  <c r="H319" i="11"/>
  <c r="H315" i="11"/>
  <c r="I315" i="11" s="1"/>
  <c r="K315" i="11" s="1"/>
  <c r="S315" i="11" s="1"/>
  <c r="T315" i="11" s="1"/>
  <c r="U315" i="11" s="1"/>
  <c r="X315" i="11" s="1"/>
  <c r="H313" i="11"/>
  <c r="I313" i="11" s="1"/>
  <c r="K313" i="11" s="1"/>
  <c r="S313" i="11" s="1"/>
  <c r="H309" i="11"/>
  <c r="I309" i="11" s="1"/>
  <c r="K309" i="11" s="1"/>
  <c r="S309" i="11" s="1"/>
  <c r="H306" i="11"/>
  <c r="I306" i="11" s="1"/>
  <c r="K306" i="11" s="1"/>
  <c r="S306" i="11" s="1"/>
  <c r="T321" i="11" l="1"/>
  <c r="U321" i="11" s="1"/>
  <c r="X321" i="11" s="1"/>
  <c r="T309" i="11"/>
  <c r="U309" i="11" s="1"/>
  <c r="X309" i="11" s="1"/>
  <c r="S318" i="11"/>
  <c r="T324" i="11"/>
  <c r="U324" i="11" s="1"/>
  <c r="X324" i="11" s="1"/>
  <c r="S331" i="11"/>
  <c r="T306" i="11"/>
  <c r="U306" i="11" s="1"/>
  <c r="X306" i="11" s="1"/>
  <c r="T330" i="11"/>
  <c r="U330" i="11" s="1"/>
  <c r="X330" i="11" s="1"/>
  <c r="S312" i="11"/>
  <c r="T312" i="11" s="1"/>
  <c r="U312" i="11" s="1"/>
  <c r="X312" i="11" s="1"/>
  <c r="S310" i="11"/>
  <c r="T318" i="11"/>
  <c r="U318" i="11" s="1"/>
  <c r="X318" i="11" s="1"/>
  <c r="AB304" i="11" l="1"/>
  <c r="AA304" i="11"/>
  <c r="Z304" i="11"/>
  <c r="U304" i="11"/>
  <c r="X304" i="11" s="1"/>
  <c r="Q304" i="11"/>
  <c r="G304" i="11"/>
  <c r="AB303" i="11"/>
  <c r="AA303" i="11"/>
  <c r="Z303" i="11"/>
  <c r="Q303" i="11"/>
  <c r="G303" i="11"/>
  <c r="R303" i="11" s="1"/>
  <c r="AB301" i="11"/>
  <c r="AA301" i="11"/>
  <c r="Z301" i="11"/>
  <c r="U301" i="11"/>
  <c r="X301" i="11" s="1"/>
  <c r="Q301" i="11"/>
  <c r="G301" i="11"/>
  <c r="R301" i="11" s="1"/>
  <c r="AB300" i="11"/>
  <c r="AA300" i="11"/>
  <c r="Z300" i="11"/>
  <c r="R300" i="11"/>
  <c r="Q300" i="11"/>
  <c r="H300" i="11"/>
  <c r="G300" i="11"/>
  <c r="AB298" i="11"/>
  <c r="AA298" i="11"/>
  <c r="Z298" i="11"/>
  <c r="U298" i="11"/>
  <c r="X298" i="11" s="1"/>
  <c r="Q298" i="11"/>
  <c r="H298" i="11"/>
  <c r="G298" i="11"/>
  <c r="R298" i="11" s="1"/>
  <c r="AB297" i="11"/>
  <c r="AA297" i="11"/>
  <c r="Z297" i="11"/>
  <c r="Q297" i="11"/>
  <c r="G297" i="11"/>
  <c r="R297" i="11" s="1"/>
  <c r="AB295" i="11"/>
  <c r="AA295" i="11"/>
  <c r="Z295" i="11"/>
  <c r="X295" i="11"/>
  <c r="U295" i="11"/>
  <c r="Q295" i="11"/>
  <c r="G295" i="11"/>
  <c r="R295" i="11" s="1"/>
  <c r="AB294" i="11"/>
  <c r="AA294" i="11"/>
  <c r="Z294" i="11"/>
  <c r="Q294" i="11"/>
  <c r="G294" i="11"/>
  <c r="AB292" i="11"/>
  <c r="AA292" i="11"/>
  <c r="Z292" i="11"/>
  <c r="U292" i="11"/>
  <c r="X292" i="11" s="1"/>
  <c r="Q292" i="11"/>
  <c r="G292" i="11"/>
  <c r="AB291" i="11"/>
  <c r="AA291" i="11"/>
  <c r="Z291" i="11"/>
  <c r="Q291" i="11"/>
  <c r="G291" i="11"/>
  <c r="R291" i="11" s="1"/>
  <c r="AB289" i="11"/>
  <c r="AA289" i="11"/>
  <c r="Z289" i="11"/>
  <c r="U289" i="11"/>
  <c r="X289" i="11" s="1"/>
  <c r="Q289" i="11"/>
  <c r="G289" i="11"/>
  <c r="R289" i="11" s="1"/>
  <c r="AB288" i="11"/>
  <c r="AA288" i="11"/>
  <c r="Z288" i="11"/>
  <c r="Q288" i="11"/>
  <c r="G288" i="11"/>
  <c r="R288" i="11" s="1"/>
  <c r="AB286" i="11"/>
  <c r="AA286" i="11"/>
  <c r="Z286" i="11"/>
  <c r="X286" i="11"/>
  <c r="U286" i="11"/>
  <c r="Q286" i="11"/>
  <c r="G286" i="11"/>
  <c r="R286" i="11" s="1"/>
  <c r="AB285" i="11"/>
  <c r="AA285" i="11"/>
  <c r="Z285" i="11"/>
  <c r="Q285" i="11"/>
  <c r="G285" i="11"/>
  <c r="AB283" i="11"/>
  <c r="AA283" i="11"/>
  <c r="Z283" i="11"/>
  <c r="U283" i="11"/>
  <c r="X283" i="11" s="1"/>
  <c r="Q283" i="11"/>
  <c r="G283" i="11"/>
  <c r="AB282" i="11"/>
  <c r="AA282" i="11"/>
  <c r="Z282" i="11"/>
  <c r="Q282" i="11"/>
  <c r="G282" i="11"/>
  <c r="AB280" i="11"/>
  <c r="AA280" i="11"/>
  <c r="Z280" i="11"/>
  <c r="U280" i="11"/>
  <c r="X280" i="11" s="1"/>
  <c r="Q280" i="11"/>
  <c r="G280" i="11"/>
  <c r="R280" i="11" s="1"/>
  <c r="AB279" i="11"/>
  <c r="AA279" i="11"/>
  <c r="Z279" i="11"/>
  <c r="Q279" i="11"/>
  <c r="G279" i="11"/>
  <c r="R279" i="11" s="1"/>
  <c r="AB277" i="11"/>
  <c r="AA277" i="11"/>
  <c r="Z277" i="11"/>
  <c r="U277" i="11"/>
  <c r="X277" i="11" s="1"/>
  <c r="Q277" i="11"/>
  <c r="G277" i="11"/>
  <c r="AB276" i="11"/>
  <c r="AA276" i="11"/>
  <c r="Z276" i="11"/>
  <c r="Q276" i="11"/>
  <c r="G276" i="11"/>
  <c r="R276" i="11" s="1"/>
  <c r="AB274" i="11"/>
  <c r="AA274" i="11"/>
  <c r="Z274" i="11"/>
  <c r="U274" i="11"/>
  <c r="X274" i="11" s="1"/>
  <c r="Q274" i="11"/>
  <c r="G274" i="11"/>
  <c r="R274" i="11" s="1"/>
  <c r="AB273" i="11"/>
  <c r="AA273" i="11"/>
  <c r="Z273" i="11"/>
  <c r="Q273" i="11"/>
  <c r="G273" i="11"/>
  <c r="R273" i="11" s="1"/>
  <c r="AB271" i="11"/>
  <c r="AA271" i="11"/>
  <c r="Z271" i="11"/>
  <c r="U271" i="11"/>
  <c r="X271" i="11" s="1"/>
  <c r="Q271" i="11"/>
  <c r="G271" i="11"/>
  <c r="R271" i="11" s="1"/>
  <c r="AB270" i="11"/>
  <c r="AA270" i="11"/>
  <c r="Z270" i="11"/>
  <c r="Q270" i="11"/>
  <c r="G270" i="11"/>
  <c r="R270" i="11" s="1"/>
  <c r="AB268" i="11"/>
  <c r="AA268" i="11"/>
  <c r="Z268" i="11"/>
  <c r="U268" i="11"/>
  <c r="X268" i="11" s="1"/>
  <c r="Q268" i="11"/>
  <c r="G268" i="11"/>
  <c r="AB267" i="11"/>
  <c r="AA267" i="11"/>
  <c r="Z267" i="11"/>
  <c r="Q267" i="11"/>
  <c r="G267" i="11"/>
  <c r="AB265" i="11"/>
  <c r="AA265" i="11"/>
  <c r="Z265" i="11"/>
  <c r="U265" i="11"/>
  <c r="X265" i="11" s="1"/>
  <c r="Q265" i="11"/>
  <c r="H265" i="11"/>
  <c r="G265" i="11"/>
  <c r="R265" i="11" s="1"/>
  <c r="AB264" i="11"/>
  <c r="AA264" i="11"/>
  <c r="Z264" i="11"/>
  <c r="Q264" i="11"/>
  <c r="G264" i="11"/>
  <c r="AB262" i="11"/>
  <c r="AA262" i="11"/>
  <c r="Z262" i="11"/>
  <c r="U262" i="11"/>
  <c r="X262" i="11" s="1"/>
  <c r="Q262" i="11"/>
  <c r="G262" i="11"/>
  <c r="AB261" i="11"/>
  <c r="AA261" i="11"/>
  <c r="Z261" i="11"/>
  <c r="Q261" i="11"/>
  <c r="G261" i="11"/>
  <c r="R261" i="11" s="1"/>
  <c r="AB259" i="11"/>
  <c r="AA259" i="11"/>
  <c r="Z259" i="11"/>
  <c r="U259" i="11"/>
  <c r="X259" i="11" s="1"/>
  <c r="Q259" i="11"/>
  <c r="G259" i="11"/>
  <c r="R259" i="11" s="1"/>
  <c r="AB258" i="11"/>
  <c r="AA258" i="11"/>
  <c r="Z258" i="11"/>
  <c r="Q258" i="11"/>
  <c r="G258" i="11"/>
  <c r="R258" i="11" s="1"/>
  <c r="AB256" i="11"/>
  <c r="AA256" i="11"/>
  <c r="Z256" i="11"/>
  <c r="U256" i="11"/>
  <c r="X256" i="11" s="1"/>
  <c r="Q256" i="11"/>
  <c r="G256" i="11"/>
  <c r="R256" i="11" s="1"/>
  <c r="AB255" i="11"/>
  <c r="AA255" i="11"/>
  <c r="Z255" i="11"/>
  <c r="Q255" i="11"/>
  <c r="G255" i="11"/>
  <c r="AB253" i="11"/>
  <c r="AA253" i="11"/>
  <c r="Z253" i="11"/>
  <c r="U253" i="11"/>
  <c r="X253" i="11" s="1"/>
  <c r="Q253" i="11"/>
  <c r="G253" i="11"/>
  <c r="R253" i="11" s="1"/>
  <c r="AB252" i="11"/>
  <c r="AA252" i="11"/>
  <c r="Z252" i="11"/>
  <c r="R252" i="11"/>
  <c r="Q252" i="11"/>
  <c r="H252" i="11"/>
  <c r="G252" i="11"/>
  <c r="AB250" i="11"/>
  <c r="AA250" i="11"/>
  <c r="Z250" i="11"/>
  <c r="U250" i="11"/>
  <c r="X250" i="11" s="1"/>
  <c r="Q250" i="11"/>
  <c r="H250" i="11"/>
  <c r="G250" i="11"/>
  <c r="R250" i="11" s="1"/>
  <c r="AB249" i="11"/>
  <c r="AA249" i="11"/>
  <c r="Z249" i="11"/>
  <c r="Q249" i="11"/>
  <c r="G249" i="11"/>
  <c r="R249" i="11" s="1"/>
  <c r="AB247" i="11"/>
  <c r="AA247" i="11"/>
  <c r="Z247" i="11"/>
  <c r="U247" i="11"/>
  <c r="X247" i="11" s="1"/>
  <c r="Q247" i="11"/>
  <c r="G247" i="11"/>
  <c r="AB246" i="11"/>
  <c r="AA246" i="11"/>
  <c r="Z246" i="11"/>
  <c r="Q246" i="11"/>
  <c r="G246" i="11"/>
  <c r="R246" i="11" s="1"/>
  <c r="AB244" i="11"/>
  <c r="AA244" i="11"/>
  <c r="Z244" i="11"/>
  <c r="U244" i="11"/>
  <c r="X244" i="11" s="1"/>
  <c r="Q244" i="11"/>
  <c r="G244" i="11"/>
  <c r="R244" i="11" s="1"/>
  <c r="AB243" i="11"/>
  <c r="AA243" i="11"/>
  <c r="Z243" i="11"/>
  <c r="Q243" i="11"/>
  <c r="G243" i="11"/>
  <c r="AB241" i="11"/>
  <c r="AA241" i="11"/>
  <c r="Z241" i="11"/>
  <c r="U241" i="11"/>
  <c r="X241" i="11" s="1"/>
  <c r="R241" i="11"/>
  <c r="Q241" i="11"/>
  <c r="H241" i="11"/>
  <c r="G241" i="11"/>
  <c r="AB240" i="11"/>
  <c r="AA240" i="11"/>
  <c r="Z240" i="11"/>
  <c r="Q240" i="11"/>
  <c r="G240" i="11"/>
  <c r="R240" i="11" s="1"/>
  <c r="AB238" i="11"/>
  <c r="AA238" i="11"/>
  <c r="Z238" i="11"/>
  <c r="U238" i="11"/>
  <c r="X238" i="11" s="1"/>
  <c r="Q238" i="11"/>
  <c r="G238" i="11"/>
  <c r="AB237" i="11"/>
  <c r="AA237" i="11"/>
  <c r="Z237" i="11"/>
  <c r="Q237" i="11"/>
  <c r="G237" i="11"/>
  <c r="R237" i="11" s="1"/>
  <c r="AB235" i="11"/>
  <c r="AA235" i="11"/>
  <c r="Z235" i="11"/>
  <c r="U235" i="11"/>
  <c r="X235" i="11" s="1"/>
  <c r="R235" i="11"/>
  <c r="Q235" i="11"/>
  <c r="H235" i="11"/>
  <c r="G235" i="11"/>
  <c r="AB234" i="11"/>
  <c r="AA234" i="11"/>
  <c r="Z234" i="11"/>
  <c r="Q234" i="11"/>
  <c r="G234" i="11"/>
  <c r="R234" i="11" s="1"/>
  <c r="AB232" i="11"/>
  <c r="AA232" i="11"/>
  <c r="Z232" i="11"/>
  <c r="U232" i="11"/>
  <c r="X232" i="11" s="1"/>
  <c r="Q232" i="11"/>
  <c r="G232" i="11"/>
  <c r="R232" i="11" s="1"/>
  <c r="AB231" i="11"/>
  <c r="AA231" i="11"/>
  <c r="Z231" i="11"/>
  <c r="Q231" i="11"/>
  <c r="G231" i="11"/>
  <c r="AB229" i="11"/>
  <c r="AA229" i="11"/>
  <c r="Z229" i="11"/>
  <c r="U229" i="11"/>
  <c r="X229" i="11" s="1"/>
  <c r="Q229" i="11"/>
  <c r="G229" i="11"/>
  <c r="R229" i="11" s="1"/>
  <c r="AB228" i="11"/>
  <c r="AA228" i="11"/>
  <c r="Z228" i="11"/>
  <c r="Q228" i="11"/>
  <c r="G228" i="11"/>
  <c r="H228" i="11" s="1"/>
  <c r="AB226" i="11"/>
  <c r="AA226" i="11"/>
  <c r="Z226" i="11"/>
  <c r="U226" i="11"/>
  <c r="X226" i="11" s="1"/>
  <c r="Q226" i="11"/>
  <c r="G226" i="11"/>
  <c r="R226" i="11" s="1"/>
  <c r="AB225" i="11"/>
  <c r="AA225" i="11"/>
  <c r="Z225" i="11"/>
  <c r="Q225" i="11"/>
  <c r="G225" i="11"/>
  <c r="AB223" i="11"/>
  <c r="AA223" i="11"/>
  <c r="Z223" i="11"/>
  <c r="U223" i="11"/>
  <c r="X223" i="11" s="1"/>
  <c r="Q223" i="11"/>
  <c r="G223" i="11"/>
  <c r="AB222" i="11"/>
  <c r="AA222" i="11"/>
  <c r="Z222" i="11"/>
  <c r="Q222" i="11"/>
  <c r="G222" i="11"/>
  <c r="R222" i="11" s="1"/>
  <c r="AB220" i="11"/>
  <c r="AA220" i="11"/>
  <c r="Z220" i="11"/>
  <c r="U220" i="11"/>
  <c r="X220" i="11" s="1"/>
  <c r="Q220" i="11"/>
  <c r="G220" i="11"/>
  <c r="R220" i="11" s="1"/>
  <c r="AB219" i="11"/>
  <c r="AA219" i="11"/>
  <c r="Z219" i="11"/>
  <c r="Q219" i="11"/>
  <c r="G219" i="11"/>
  <c r="R219" i="11" s="1"/>
  <c r="AB217" i="11"/>
  <c r="AA217" i="11"/>
  <c r="Z217" i="11"/>
  <c r="U217" i="11"/>
  <c r="X217" i="11" s="1"/>
  <c r="Q217" i="11"/>
  <c r="G217" i="11"/>
  <c r="R217" i="11" s="1"/>
  <c r="AB216" i="11"/>
  <c r="AA216" i="11"/>
  <c r="Z216" i="11"/>
  <c r="Q216" i="11"/>
  <c r="G216" i="11"/>
  <c r="R216" i="11" s="1"/>
  <c r="AB214" i="11"/>
  <c r="AA214" i="11"/>
  <c r="Z214" i="11"/>
  <c r="U214" i="11"/>
  <c r="X214" i="11" s="1"/>
  <c r="Q214" i="11"/>
  <c r="G214" i="11"/>
  <c r="R214" i="11" s="1"/>
  <c r="AB213" i="11"/>
  <c r="AA213" i="11"/>
  <c r="Z213" i="11"/>
  <c r="Q213" i="11"/>
  <c r="G213" i="11"/>
  <c r="H213" i="11" s="1"/>
  <c r="AB211" i="11"/>
  <c r="AA211" i="11"/>
  <c r="Z211" i="11"/>
  <c r="U211" i="11"/>
  <c r="X211" i="11" s="1"/>
  <c r="Q211" i="11"/>
  <c r="G211" i="11"/>
  <c r="AB210" i="11"/>
  <c r="AA210" i="11"/>
  <c r="Z210" i="11"/>
  <c r="Q210" i="11"/>
  <c r="G210" i="11"/>
  <c r="AB208" i="11"/>
  <c r="AA208" i="11"/>
  <c r="Z208" i="11"/>
  <c r="U208" i="11"/>
  <c r="X208" i="11" s="1"/>
  <c r="Q208" i="11"/>
  <c r="G208" i="11"/>
  <c r="R208" i="11" s="1"/>
  <c r="AB207" i="11"/>
  <c r="AA207" i="11"/>
  <c r="Z207" i="11"/>
  <c r="Q207" i="11"/>
  <c r="G207" i="11"/>
  <c r="R207" i="11" s="1"/>
  <c r="AB205" i="11"/>
  <c r="AA205" i="11"/>
  <c r="Z205" i="11"/>
  <c r="U205" i="11"/>
  <c r="X205" i="11" s="1"/>
  <c r="Q205" i="11"/>
  <c r="G205" i="11"/>
  <c r="AB204" i="11"/>
  <c r="AA204" i="11"/>
  <c r="Z204" i="11"/>
  <c r="Q204" i="11"/>
  <c r="G204" i="11"/>
  <c r="R204" i="11" s="1"/>
  <c r="AB202" i="11"/>
  <c r="AA202" i="11"/>
  <c r="Z202" i="11"/>
  <c r="U202" i="11"/>
  <c r="X202" i="11" s="1"/>
  <c r="Q202" i="11"/>
  <c r="G202" i="11"/>
  <c r="R202" i="11" s="1"/>
  <c r="AB201" i="11"/>
  <c r="AA201" i="11"/>
  <c r="Z201" i="11"/>
  <c r="Q201" i="11"/>
  <c r="G201" i="11"/>
  <c r="R201" i="11" s="1"/>
  <c r="AB199" i="11"/>
  <c r="AA199" i="11"/>
  <c r="Z199" i="11"/>
  <c r="U199" i="11"/>
  <c r="X199" i="11" s="1"/>
  <c r="Q199" i="11"/>
  <c r="G199" i="11"/>
  <c r="AB198" i="11"/>
  <c r="AA198" i="11"/>
  <c r="Z198" i="11"/>
  <c r="Q198" i="11"/>
  <c r="G198" i="11"/>
  <c r="R198" i="11" s="1"/>
  <c r="AB196" i="11"/>
  <c r="AA196" i="11"/>
  <c r="Z196" i="11"/>
  <c r="U196" i="11"/>
  <c r="X196" i="11" s="1"/>
  <c r="Q196" i="11"/>
  <c r="G196" i="11"/>
  <c r="R196" i="11" s="1"/>
  <c r="AB195" i="11"/>
  <c r="AA195" i="11"/>
  <c r="Z195" i="11"/>
  <c r="Q195" i="11"/>
  <c r="G195" i="11"/>
  <c r="AB193" i="11"/>
  <c r="AA193" i="11"/>
  <c r="Z193" i="11"/>
  <c r="U193" i="11"/>
  <c r="X193" i="11" s="1"/>
  <c r="Q193" i="11"/>
  <c r="G193" i="11"/>
  <c r="AB192" i="11"/>
  <c r="AA192" i="11"/>
  <c r="Z192" i="11"/>
  <c r="Q192" i="11"/>
  <c r="G192" i="11"/>
  <c r="R192" i="11" s="1"/>
  <c r="AB190" i="11"/>
  <c r="AA190" i="11"/>
  <c r="Z190" i="11"/>
  <c r="U190" i="11"/>
  <c r="X190" i="11" s="1"/>
  <c r="Q190" i="11"/>
  <c r="G190" i="11"/>
  <c r="R190" i="11" s="1"/>
  <c r="AB189" i="11"/>
  <c r="AA189" i="11"/>
  <c r="Z189" i="11"/>
  <c r="Q189" i="11"/>
  <c r="G189" i="11"/>
  <c r="R189" i="11" s="1"/>
  <c r="AB187" i="11"/>
  <c r="AA187" i="11"/>
  <c r="Z187" i="11"/>
  <c r="U187" i="11"/>
  <c r="X187" i="11" s="1"/>
  <c r="Q187" i="11"/>
  <c r="G187" i="11"/>
  <c r="AB186" i="11"/>
  <c r="AA186" i="11"/>
  <c r="Z186" i="11"/>
  <c r="Q186" i="11"/>
  <c r="G186" i="11"/>
  <c r="R186" i="11" s="1"/>
  <c r="H190" i="11" l="1"/>
  <c r="H196" i="11"/>
  <c r="H202" i="11"/>
  <c r="H208" i="11"/>
  <c r="H217" i="11"/>
  <c r="H219" i="11"/>
  <c r="H259" i="11"/>
  <c r="H271" i="11"/>
  <c r="H280" i="11"/>
  <c r="H187" i="11"/>
  <c r="I187" i="11" s="1"/>
  <c r="K187" i="11" s="1"/>
  <c r="R187" i="11"/>
  <c r="I190" i="11"/>
  <c r="K190" i="11" s="1"/>
  <c r="S190" i="11" s="1"/>
  <c r="H193" i="11"/>
  <c r="I193" i="11" s="1"/>
  <c r="K193" i="11" s="1"/>
  <c r="R193" i="11"/>
  <c r="I196" i="11"/>
  <c r="K196" i="11" s="1"/>
  <c r="S196" i="11" s="1"/>
  <c r="H199" i="11"/>
  <c r="I199" i="11" s="1"/>
  <c r="K199" i="11" s="1"/>
  <c r="S199" i="11" s="1"/>
  <c r="R199" i="11"/>
  <c r="I202" i="11"/>
  <c r="K202" i="11" s="1"/>
  <c r="S202" i="11" s="1"/>
  <c r="H205" i="11"/>
  <c r="I205" i="11" s="1"/>
  <c r="K205" i="11" s="1"/>
  <c r="R205" i="11"/>
  <c r="I208" i="11"/>
  <c r="K208" i="11" s="1"/>
  <c r="H211" i="11"/>
  <c r="I211" i="11" s="1"/>
  <c r="K211" i="11" s="1"/>
  <c r="R211" i="11"/>
  <c r="I217" i="11"/>
  <c r="K217" i="11" s="1"/>
  <c r="S217" i="11" s="1"/>
  <c r="I219" i="11"/>
  <c r="K219" i="11" s="1"/>
  <c r="S219" i="11" s="1"/>
  <c r="H223" i="11"/>
  <c r="I223" i="11" s="1"/>
  <c r="K223" i="11" s="1"/>
  <c r="R223" i="11"/>
  <c r="I235" i="11"/>
  <c r="K235" i="11" s="1"/>
  <c r="S235" i="11" s="1"/>
  <c r="H238" i="11"/>
  <c r="I238" i="11" s="1"/>
  <c r="K238" i="11" s="1"/>
  <c r="R238" i="11"/>
  <c r="I241" i="11"/>
  <c r="K241" i="11" s="1"/>
  <c r="S241" i="11" s="1"/>
  <c r="H247" i="11"/>
  <c r="I247" i="11" s="1"/>
  <c r="K247" i="11" s="1"/>
  <c r="R247" i="11"/>
  <c r="I250" i="11"/>
  <c r="K250" i="11" s="1"/>
  <c r="S250" i="11" s="1"/>
  <c r="I252" i="11"/>
  <c r="K252" i="11" s="1"/>
  <c r="S252" i="11" s="1"/>
  <c r="I259" i="11"/>
  <c r="K259" i="11" s="1"/>
  <c r="H262" i="11"/>
  <c r="I262" i="11" s="1"/>
  <c r="K262" i="11" s="1"/>
  <c r="R262" i="11"/>
  <c r="I265" i="11"/>
  <c r="K265" i="11" s="1"/>
  <c r="H268" i="11"/>
  <c r="I268" i="11" s="1"/>
  <c r="K268" i="11" s="1"/>
  <c r="R268" i="11"/>
  <c r="I271" i="11"/>
  <c r="K271" i="11" s="1"/>
  <c r="S271" i="11" s="1"/>
  <c r="H277" i="11"/>
  <c r="I277" i="11" s="1"/>
  <c r="K277" i="11" s="1"/>
  <c r="R277" i="11"/>
  <c r="I280" i="11"/>
  <c r="K280" i="11" s="1"/>
  <c r="S280" i="11" s="1"/>
  <c r="H283" i="11"/>
  <c r="I283" i="11" s="1"/>
  <c r="K283" i="11" s="1"/>
  <c r="R283" i="11"/>
  <c r="H285" i="11"/>
  <c r="I285" i="11" s="1"/>
  <c r="K285" i="11" s="1"/>
  <c r="R285" i="11"/>
  <c r="H288" i="11"/>
  <c r="H292" i="11"/>
  <c r="I292" i="11" s="1"/>
  <c r="K292" i="11" s="1"/>
  <c r="S292" i="11" s="1"/>
  <c r="R292" i="11"/>
  <c r="H294" i="11"/>
  <c r="I294" i="11" s="1"/>
  <c r="K294" i="11" s="1"/>
  <c r="R294" i="11"/>
  <c r="I298" i="11"/>
  <c r="K298" i="11" s="1"/>
  <c r="S298" i="11" s="1"/>
  <c r="I300" i="11"/>
  <c r="K300" i="11" s="1"/>
  <c r="H304" i="11"/>
  <c r="I304" i="11" s="1"/>
  <c r="K304" i="11" s="1"/>
  <c r="S304" i="11" s="1"/>
  <c r="R304" i="11"/>
  <c r="H303" i="11"/>
  <c r="I303" i="11" s="1"/>
  <c r="K303" i="11" s="1"/>
  <c r="S303" i="11" s="1"/>
  <c r="S300" i="11"/>
  <c r="H301" i="11"/>
  <c r="I301" i="11" s="1"/>
  <c r="K301" i="11" s="1"/>
  <c r="S301" i="11" s="1"/>
  <c r="H297" i="11"/>
  <c r="I297" i="11" s="1"/>
  <c r="K297" i="11" s="1"/>
  <c r="S297" i="11" s="1"/>
  <c r="H295" i="11"/>
  <c r="I295" i="11" s="1"/>
  <c r="K295" i="11" s="1"/>
  <c r="S295" i="11" s="1"/>
  <c r="I291" i="11"/>
  <c r="K291" i="11" s="1"/>
  <c r="S291" i="11" s="1"/>
  <c r="H291" i="11"/>
  <c r="I288" i="11"/>
  <c r="K288" i="11" s="1"/>
  <c r="S288" i="11" s="1"/>
  <c r="H289" i="11"/>
  <c r="I289" i="11" s="1"/>
  <c r="K289" i="11" s="1"/>
  <c r="S289" i="11" s="1"/>
  <c r="H286" i="11"/>
  <c r="I286" i="11" s="1"/>
  <c r="K286" i="11" s="1"/>
  <c r="S286" i="11" s="1"/>
  <c r="H282" i="11"/>
  <c r="I282" i="11" s="1"/>
  <c r="K282" i="11" s="1"/>
  <c r="R282" i="11"/>
  <c r="H279" i="11"/>
  <c r="I279" i="11" s="1"/>
  <c r="K279" i="11" s="1"/>
  <c r="S279" i="11" s="1"/>
  <c r="H273" i="11"/>
  <c r="I273" i="11" s="1"/>
  <c r="K273" i="11" s="1"/>
  <c r="S273" i="11" s="1"/>
  <c r="H276" i="11"/>
  <c r="I276" i="11" s="1"/>
  <c r="K276" i="11" s="1"/>
  <c r="S276" i="11" s="1"/>
  <c r="H274" i="11"/>
  <c r="I274" i="11" s="1"/>
  <c r="K274" i="11" s="1"/>
  <c r="S274" i="11" s="1"/>
  <c r="H270" i="11"/>
  <c r="I270" i="11" s="1"/>
  <c r="K270" i="11" s="1"/>
  <c r="S270" i="11" s="1"/>
  <c r="I267" i="11"/>
  <c r="K267" i="11" s="1"/>
  <c r="H267" i="11"/>
  <c r="R267" i="11"/>
  <c r="S267" i="11" s="1"/>
  <c r="S265" i="11"/>
  <c r="H264" i="11"/>
  <c r="I264" i="11" s="1"/>
  <c r="K264" i="11" s="1"/>
  <c r="R264" i="11"/>
  <c r="H261" i="11"/>
  <c r="I261" i="11" s="1"/>
  <c r="K261" i="11" s="1"/>
  <c r="S261" i="11" s="1"/>
  <c r="S259" i="11"/>
  <c r="H258" i="11"/>
  <c r="I258" i="11" s="1"/>
  <c r="K258" i="11" s="1"/>
  <c r="S258" i="11" s="1"/>
  <c r="T258" i="11" s="1"/>
  <c r="U258" i="11" s="1"/>
  <c r="X258" i="11" s="1"/>
  <c r="H255" i="11"/>
  <c r="I255" i="11" s="1"/>
  <c r="K255" i="11" s="1"/>
  <c r="R255" i="11"/>
  <c r="H256" i="11"/>
  <c r="I256" i="11" s="1"/>
  <c r="K256" i="11" s="1"/>
  <c r="S256" i="11" s="1"/>
  <c r="I253" i="11"/>
  <c r="K253" i="11" s="1"/>
  <c r="S253" i="11" s="1"/>
  <c r="H253" i="11"/>
  <c r="H249" i="11"/>
  <c r="I249" i="11" s="1"/>
  <c r="K249" i="11" s="1"/>
  <c r="S249" i="11" s="1"/>
  <c r="H246" i="11"/>
  <c r="I246" i="11" s="1"/>
  <c r="K246" i="11" s="1"/>
  <c r="S246" i="11" s="1"/>
  <c r="H243" i="11"/>
  <c r="I243" i="11" s="1"/>
  <c r="K243" i="11" s="1"/>
  <c r="R243" i="11"/>
  <c r="I244" i="11"/>
  <c r="K244" i="11" s="1"/>
  <c r="S244" i="11" s="1"/>
  <c r="H244" i="11"/>
  <c r="S240" i="11"/>
  <c r="H240" i="11"/>
  <c r="I240" i="11" s="1"/>
  <c r="K240" i="11" s="1"/>
  <c r="H237" i="11"/>
  <c r="I237" i="11" s="1"/>
  <c r="K237" i="11" s="1"/>
  <c r="S237" i="11" s="1"/>
  <c r="H234" i="11"/>
  <c r="I234" i="11" s="1"/>
  <c r="K234" i="11" s="1"/>
  <c r="S234" i="11" s="1"/>
  <c r="H231" i="11"/>
  <c r="I231" i="11" s="1"/>
  <c r="K231" i="11" s="1"/>
  <c r="R231" i="11"/>
  <c r="H232" i="11"/>
  <c r="I232" i="11" s="1"/>
  <c r="K232" i="11" s="1"/>
  <c r="S232" i="11" s="1"/>
  <c r="I228" i="11"/>
  <c r="K228" i="11" s="1"/>
  <c r="R228" i="11"/>
  <c r="H229" i="11"/>
  <c r="I229" i="11" s="1"/>
  <c r="K229" i="11" s="1"/>
  <c r="S229" i="11" s="1"/>
  <c r="H225" i="11"/>
  <c r="I225" i="11" s="1"/>
  <c r="K225" i="11" s="1"/>
  <c r="R225" i="11"/>
  <c r="H226" i="11"/>
  <c r="I226" i="11" s="1"/>
  <c r="K226" i="11" s="1"/>
  <c r="S226" i="11" s="1"/>
  <c r="H222" i="11"/>
  <c r="I222" i="11" s="1"/>
  <c r="K222" i="11" s="1"/>
  <c r="S222" i="11" s="1"/>
  <c r="I220" i="11"/>
  <c r="K220" i="11" s="1"/>
  <c r="S220" i="11" s="1"/>
  <c r="H220" i="11"/>
  <c r="H216" i="11"/>
  <c r="I216" i="11" s="1"/>
  <c r="K216" i="11" s="1"/>
  <c r="S216" i="11" s="1"/>
  <c r="I213" i="11"/>
  <c r="K213" i="11" s="1"/>
  <c r="R213" i="11"/>
  <c r="H214" i="11"/>
  <c r="I214" i="11" s="1"/>
  <c r="K214" i="11" s="1"/>
  <c r="S214" i="11" s="1"/>
  <c r="H210" i="11"/>
  <c r="I210" i="11" s="1"/>
  <c r="K210" i="11" s="1"/>
  <c r="R210" i="11"/>
  <c r="S208" i="11"/>
  <c r="H207" i="11"/>
  <c r="I207" i="11" s="1"/>
  <c r="K207" i="11" s="1"/>
  <c r="S207" i="11" s="1"/>
  <c r="T207" i="11" s="1"/>
  <c r="U207" i="11" s="1"/>
  <c r="X207" i="11" s="1"/>
  <c r="H204" i="11"/>
  <c r="I204" i="11" s="1"/>
  <c r="K204" i="11" s="1"/>
  <c r="S204" i="11" s="1"/>
  <c r="H201" i="11"/>
  <c r="I201" i="11" s="1"/>
  <c r="K201" i="11" s="1"/>
  <c r="S201" i="11" s="1"/>
  <c r="H198" i="11"/>
  <c r="I198" i="11" s="1"/>
  <c r="K198" i="11" s="1"/>
  <c r="S198" i="11" s="1"/>
  <c r="H195" i="11"/>
  <c r="I195" i="11" s="1"/>
  <c r="K195" i="11" s="1"/>
  <c r="R195" i="11"/>
  <c r="H192" i="11"/>
  <c r="I192" i="11" s="1"/>
  <c r="K192" i="11" s="1"/>
  <c r="S192" i="11" s="1"/>
  <c r="H189" i="11"/>
  <c r="I189" i="11" s="1"/>
  <c r="K189" i="11" s="1"/>
  <c r="S189" i="11" s="1"/>
  <c r="H186" i="11"/>
  <c r="I186" i="11" s="1"/>
  <c r="K186" i="11" s="1"/>
  <c r="S186" i="11" s="1"/>
  <c r="T294" i="11" l="1"/>
  <c r="U294" i="11" s="1"/>
  <c r="X294" i="11" s="1"/>
  <c r="T186" i="11"/>
  <c r="U186" i="11" s="1"/>
  <c r="X186" i="11" s="1"/>
  <c r="T201" i="11"/>
  <c r="U201" i="11" s="1"/>
  <c r="X201" i="11" s="1"/>
  <c r="T216" i="11"/>
  <c r="U216" i="11" s="1"/>
  <c r="X216" i="11" s="1"/>
  <c r="T189" i="11"/>
  <c r="U189" i="11" s="1"/>
  <c r="X189" i="11" s="1"/>
  <c r="S195" i="11"/>
  <c r="T195" i="11" s="1"/>
  <c r="U195" i="11" s="1"/>
  <c r="X195" i="11" s="1"/>
  <c r="S210" i="11"/>
  <c r="T234" i="11"/>
  <c r="U234" i="11" s="1"/>
  <c r="X234" i="11" s="1"/>
  <c r="T270" i="11"/>
  <c r="U270" i="11" s="1"/>
  <c r="X270" i="11" s="1"/>
  <c r="S282" i="11"/>
  <c r="T303" i="11"/>
  <c r="U303" i="11" s="1"/>
  <c r="X303" i="11" s="1"/>
  <c r="S294" i="11"/>
  <c r="S277" i="11"/>
  <c r="T276" i="11" s="1"/>
  <c r="U276" i="11" s="1"/>
  <c r="X276" i="11" s="1"/>
  <c r="S262" i="11"/>
  <c r="S238" i="11"/>
  <c r="T237" i="11" s="1"/>
  <c r="U237" i="11" s="1"/>
  <c r="X237" i="11" s="1"/>
  <c r="S205" i="11"/>
  <c r="T204" i="11" s="1"/>
  <c r="U204" i="11" s="1"/>
  <c r="X204" i="11" s="1"/>
  <c r="S193" i="11"/>
  <c r="T192" i="11" s="1"/>
  <c r="U192" i="11" s="1"/>
  <c r="X192" i="11" s="1"/>
  <c r="T219" i="11"/>
  <c r="U219" i="11" s="1"/>
  <c r="X219" i="11" s="1"/>
  <c r="T240" i="11"/>
  <c r="U240" i="11" s="1"/>
  <c r="X240" i="11" s="1"/>
  <c r="T249" i="11"/>
  <c r="U249" i="11" s="1"/>
  <c r="X249" i="11" s="1"/>
  <c r="T252" i="11"/>
  <c r="U252" i="11" s="1"/>
  <c r="X252" i="11" s="1"/>
  <c r="T261" i="11"/>
  <c r="U261" i="11" s="1"/>
  <c r="X261" i="11" s="1"/>
  <c r="T267" i="11"/>
  <c r="U267" i="11" s="1"/>
  <c r="X267" i="11" s="1"/>
  <c r="T279" i="11"/>
  <c r="U279" i="11" s="1"/>
  <c r="X279" i="11" s="1"/>
  <c r="T291" i="11"/>
  <c r="U291" i="11" s="1"/>
  <c r="X291" i="11" s="1"/>
  <c r="T297" i="11"/>
  <c r="U297" i="11" s="1"/>
  <c r="X297" i="11" s="1"/>
  <c r="S285" i="11"/>
  <c r="T285" i="11" s="1"/>
  <c r="U285" i="11" s="1"/>
  <c r="X285" i="11" s="1"/>
  <c r="S283" i="11"/>
  <c r="S268" i="11"/>
  <c r="S247" i="11"/>
  <c r="T246" i="11" s="1"/>
  <c r="U246" i="11" s="1"/>
  <c r="X246" i="11" s="1"/>
  <c r="S223" i="11"/>
  <c r="T222" i="11" s="1"/>
  <c r="U222" i="11" s="1"/>
  <c r="X222" i="11" s="1"/>
  <c r="S211" i="11"/>
  <c r="S187" i="11"/>
  <c r="T300" i="11"/>
  <c r="U300" i="11" s="1"/>
  <c r="X300" i="11" s="1"/>
  <c r="T288" i="11"/>
  <c r="U288" i="11" s="1"/>
  <c r="X288" i="11" s="1"/>
  <c r="T273" i="11"/>
  <c r="U273" i="11" s="1"/>
  <c r="X273" i="11" s="1"/>
  <c r="S264" i="11"/>
  <c r="T264" i="11" s="1"/>
  <c r="U264" i="11" s="1"/>
  <c r="X264" i="11" s="1"/>
  <c r="S255" i="11"/>
  <c r="T255" i="11" s="1"/>
  <c r="U255" i="11" s="1"/>
  <c r="X255" i="11" s="1"/>
  <c r="S243" i="11"/>
  <c r="T243" i="11" s="1"/>
  <c r="U243" i="11" s="1"/>
  <c r="X243" i="11" s="1"/>
  <c r="S231" i="11"/>
  <c r="T231" i="11" s="1"/>
  <c r="U231" i="11" s="1"/>
  <c r="X231" i="11" s="1"/>
  <c r="S228" i="11"/>
  <c r="T228" i="11"/>
  <c r="U228" i="11" s="1"/>
  <c r="X228" i="11" s="1"/>
  <c r="S225" i="11"/>
  <c r="T225" i="11" s="1"/>
  <c r="U225" i="11" s="1"/>
  <c r="X225" i="11" s="1"/>
  <c r="S213" i="11"/>
  <c r="T213" i="11" s="1"/>
  <c r="U213" i="11" s="1"/>
  <c r="X213" i="11" s="1"/>
  <c r="T198" i="11"/>
  <c r="U198" i="11" s="1"/>
  <c r="X198" i="11" s="1"/>
  <c r="T210" i="11" l="1"/>
  <c r="U210" i="11" s="1"/>
  <c r="X210" i="11" s="1"/>
  <c r="T282" i="11"/>
  <c r="U282" i="11" s="1"/>
  <c r="X282" i="11" s="1"/>
  <c r="AB184" i="11"/>
  <c r="AA184" i="11"/>
  <c r="Z184" i="11"/>
  <c r="U184" i="11"/>
  <c r="X184" i="11" s="1"/>
  <c r="Q184" i="11"/>
  <c r="G184" i="11"/>
  <c r="R184" i="11" s="1"/>
  <c r="AB183" i="11"/>
  <c r="AA183" i="11"/>
  <c r="Z183" i="11"/>
  <c r="Q183" i="11"/>
  <c r="G183" i="11"/>
  <c r="R183" i="11" s="1"/>
  <c r="H183" i="11" l="1"/>
  <c r="I183" i="11" s="1"/>
  <c r="K183" i="11" s="1"/>
  <c r="S183" i="11" s="1"/>
  <c r="H184" i="11"/>
  <c r="I184" i="11" s="1"/>
  <c r="K184" i="11" s="1"/>
  <c r="S184" i="11" s="1"/>
  <c r="AB181" i="11"/>
  <c r="AA181" i="11"/>
  <c r="Z181" i="11"/>
  <c r="X181" i="11"/>
  <c r="U181" i="11"/>
  <c r="Q181" i="11"/>
  <c r="G181" i="11"/>
  <c r="R181" i="11" s="1"/>
  <c r="AB180" i="11"/>
  <c r="AA180" i="11"/>
  <c r="Z180" i="11"/>
  <c r="Q180" i="11"/>
  <c r="G180" i="11"/>
  <c r="R180" i="11" s="1"/>
  <c r="AB178" i="11"/>
  <c r="AA178" i="11"/>
  <c r="Z178" i="11"/>
  <c r="U178" i="11"/>
  <c r="X178" i="11" s="1"/>
  <c r="Q178" i="11"/>
  <c r="G178" i="11"/>
  <c r="R178" i="11" s="1"/>
  <c r="AB177" i="11"/>
  <c r="AA177" i="11"/>
  <c r="Z177" i="11"/>
  <c r="Q177" i="11"/>
  <c r="G177" i="11"/>
  <c r="R177" i="11" s="1"/>
  <c r="AB175" i="11"/>
  <c r="AA175" i="11"/>
  <c r="Z175" i="11"/>
  <c r="U175" i="11"/>
  <c r="X175" i="11" s="1"/>
  <c r="Q175" i="11"/>
  <c r="G175" i="11"/>
  <c r="R175" i="11" s="1"/>
  <c r="AB174" i="11"/>
  <c r="AA174" i="11"/>
  <c r="Z174" i="11"/>
  <c r="R174" i="11"/>
  <c r="Q174" i="11"/>
  <c r="H174" i="11"/>
  <c r="G174" i="11"/>
  <c r="AB172" i="11"/>
  <c r="AA172" i="11"/>
  <c r="Z172" i="11"/>
  <c r="U172" i="11"/>
  <c r="X172" i="11" s="1"/>
  <c r="R172" i="11"/>
  <c r="Q172" i="11"/>
  <c r="H172" i="11"/>
  <c r="G172" i="11"/>
  <c r="AB171" i="11"/>
  <c r="AA171" i="11"/>
  <c r="Z171" i="11"/>
  <c r="Q171" i="11"/>
  <c r="G171" i="11"/>
  <c r="R171" i="11" s="1"/>
  <c r="AB169" i="11"/>
  <c r="AA169" i="11"/>
  <c r="Z169" i="11"/>
  <c r="X169" i="11"/>
  <c r="U169" i="11"/>
  <c r="Q169" i="11"/>
  <c r="G169" i="11"/>
  <c r="R169" i="11" s="1"/>
  <c r="AB168" i="11"/>
  <c r="AA168" i="11"/>
  <c r="Z168" i="11"/>
  <c r="Q168" i="11"/>
  <c r="G168" i="11"/>
  <c r="R168" i="11" s="1"/>
  <c r="AB166" i="11"/>
  <c r="AA166" i="11"/>
  <c r="Z166" i="11"/>
  <c r="U166" i="11"/>
  <c r="X166" i="11" s="1"/>
  <c r="Q166" i="11"/>
  <c r="G166" i="11"/>
  <c r="R166" i="11" s="1"/>
  <c r="AB165" i="11"/>
  <c r="AA165" i="11"/>
  <c r="Z165" i="11"/>
  <c r="Q165" i="11"/>
  <c r="G165" i="11"/>
  <c r="R165" i="11" s="1"/>
  <c r="AB163" i="11"/>
  <c r="AA163" i="11"/>
  <c r="Z163" i="11"/>
  <c r="U163" i="11"/>
  <c r="X163" i="11" s="1"/>
  <c r="R163" i="11"/>
  <c r="Q163" i="11"/>
  <c r="H163" i="11"/>
  <c r="G163" i="11"/>
  <c r="AB162" i="11"/>
  <c r="AA162" i="11"/>
  <c r="Z162" i="11"/>
  <c r="Q162" i="11"/>
  <c r="G162" i="11"/>
  <c r="AB160" i="11"/>
  <c r="AA160" i="11"/>
  <c r="Z160" i="11"/>
  <c r="X160" i="11"/>
  <c r="U160" i="11"/>
  <c r="Q160" i="11"/>
  <c r="G160" i="11"/>
  <c r="R160" i="11" s="1"/>
  <c r="AB159" i="11"/>
  <c r="AA159" i="11"/>
  <c r="Z159" i="11"/>
  <c r="Q159" i="11"/>
  <c r="G159" i="11"/>
  <c r="AB157" i="11"/>
  <c r="AA157" i="11"/>
  <c r="Z157" i="11"/>
  <c r="U157" i="11"/>
  <c r="X157" i="11" s="1"/>
  <c r="Q157" i="11"/>
  <c r="G157" i="11"/>
  <c r="R157" i="11" s="1"/>
  <c r="AB156" i="11"/>
  <c r="AA156" i="11"/>
  <c r="Z156" i="11"/>
  <c r="Q156" i="11"/>
  <c r="G156" i="11"/>
  <c r="AB154" i="11"/>
  <c r="AA154" i="11"/>
  <c r="Z154" i="11"/>
  <c r="U154" i="11"/>
  <c r="X154" i="11" s="1"/>
  <c r="Q154" i="11"/>
  <c r="G154" i="11"/>
  <c r="R154" i="11" s="1"/>
  <c r="AB153" i="11"/>
  <c r="AA153" i="11"/>
  <c r="Z153" i="11"/>
  <c r="Q153" i="11"/>
  <c r="G153" i="11"/>
  <c r="AB151" i="11"/>
  <c r="AA151" i="11"/>
  <c r="Z151" i="11"/>
  <c r="U151" i="11"/>
  <c r="X151" i="11" s="1"/>
  <c r="R151" i="11"/>
  <c r="Q151" i="11"/>
  <c r="H151" i="11"/>
  <c r="G151" i="11"/>
  <c r="AB150" i="11"/>
  <c r="AA150" i="11"/>
  <c r="Z150" i="11"/>
  <c r="Q150" i="11"/>
  <c r="G150" i="11"/>
  <c r="AB148" i="11"/>
  <c r="AA148" i="11"/>
  <c r="Z148" i="11"/>
  <c r="U148" i="11"/>
  <c r="X148" i="11" s="1"/>
  <c r="Q148" i="11"/>
  <c r="G148" i="11"/>
  <c r="R148" i="11" s="1"/>
  <c r="AB147" i="11"/>
  <c r="AA147" i="11"/>
  <c r="Z147" i="11"/>
  <c r="Q147" i="11"/>
  <c r="G147" i="11"/>
  <c r="R147" i="11" s="1"/>
  <c r="AB145" i="11"/>
  <c r="AA145" i="11"/>
  <c r="Z145" i="11"/>
  <c r="U145" i="11"/>
  <c r="X145" i="11" s="1"/>
  <c r="R145" i="11"/>
  <c r="Q145" i="11"/>
  <c r="H145" i="11"/>
  <c r="G145" i="11"/>
  <c r="AB144" i="11"/>
  <c r="AA144" i="11"/>
  <c r="Z144" i="11"/>
  <c r="Q144" i="11"/>
  <c r="G144" i="11"/>
  <c r="R144" i="11" s="1"/>
  <c r="AB142" i="11"/>
  <c r="AA142" i="11"/>
  <c r="Z142" i="11"/>
  <c r="U142" i="11"/>
  <c r="X142" i="11" s="1"/>
  <c r="Q142" i="11"/>
  <c r="G142" i="11"/>
  <c r="R142" i="11" s="1"/>
  <c r="AB141" i="11"/>
  <c r="AA141" i="11"/>
  <c r="Z141" i="11"/>
  <c r="Q141" i="11"/>
  <c r="G141" i="11"/>
  <c r="AB139" i="11"/>
  <c r="AA139" i="11"/>
  <c r="Z139" i="11"/>
  <c r="U139" i="11"/>
  <c r="X139" i="11" s="1"/>
  <c r="Q139" i="11"/>
  <c r="G139" i="11"/>
  <c r="R139" i="11" s="1"/>
  <c r="AB138" i="11"/>
  <c r="AA138" i="11"/>
  <c r="Z138" i="11"/>
  <c r="Q138" i="11"/>
  <c r="G138" i="11"/>
  <c r="R138" i="11" s="1"/>
  <c r="AB136" i="11"/>
  <c r="AA136" i="11"/>
  <c r="Z136" i="11"/>
  <c r="U136" i="11"/>
  <c r="X136" i="11" s="1"/>
  <c r="Q136" i="11"/>
  <c r="G136" i="11"/>
  <c r="R136" i="11" s="1"/>
  <c r="AB135" i="11"/>
  <c r="AA135" i="11"/>
  <c r="Z135" i="11"/>
  <c r="R135" i="11"/>
  <c r="Q135" i="11"/>
  <c r="H135" i="11"/>
  <c r="G135" i="11"/>
  <c r="AB133" i="11"/>
  <c r="AA133" i="11"/>
  <c r="Z133" i="11"/>
  <c r="U133" i="11"/>
  <c r="X133" i="11" s="1"/>
  <c r="Q133" i="11"/>
  <c r="H133" i="11"/>
  <c r="G133" i="11"/>
  <c r="AB132" i="11"/>
  <c r="AA132" i="11"/>
  <c r="Z132" i="11"/>
  <c r="Q132" i="11"/>
  <c r="G132" i="11"/>
  <c r="AB130" i="11"/>
  <c r="AA130" i="11"/>
  <c r="Z130" i="11"/>
  <c r="U130" i="11"/>
  <c r="X130" i="11" s="1"/>
  <c r="Q130" i="11"/>
  <c r="G130" i="11"/>
  <c r="R130" i="11" s="1"/>
  <c r="AB129" i="11"/>
  <c r="AA129" i="11"/>
  <c r="Z129" i="11"/>
  <c r="Q129" i="11"/>
  <c r="G129" i="11"/>
  <c r="AB127" i="11"/>
  <c r="AA127" i="11"/>
  <c r="Z127" i="11"/>
  <c r="U127" i="11"/>
  <c r="X127" i="11" s="1"/>
  <c r="Q127" i="11"/>
  <c r="G127" i="11"/>
  <c r="AB126" i="11"/>
  <c r="AA126" i="11"/>
  <c r="Z126" i="11"/>
  <c r="Q126" i="11"/>
  <c r="G126" i="11"/>
  <c r="R126" i="11" s="1"/>
  <c r="AB124" i="11"/>
  <c r="AA124" i="11"/>
  <c r="Z124" i="11"/>
  <c r="U124" i="11"/>
  <c r="X124" i="11" s="1"/>
  <c r="Q124" i="11"/>
  <c r="G124" i="11"/>
  <c r="R124" i="11" s="1"/>
  <c r="AB123" i="11"/>
  <c r="AA123" i="11"/>
  <c r="Z123" i="11"/>
  <c r="Q123" i="11"/>
  <c r="G123" i="11"/>
  <c r="H123" i="11" s="1"/>
  <c r="AB121" i="11"/>
  <c r="AA121" i="11"/>
  <c r="Z121" i="11"/>
  <c r="U121" i="11"/>
  <c r="X121" i="11" s="1"/>
  <c r="Q121" i="11"/>
  <c r="G121" i="11"/>
  <c r="R121" i="11" s="1"/>
  <c r="AB120" i="11"/>
  <c r="AA120" i="11"/>
  <c r="Z120" i="11"/>
  <c r="Q120" i="11"/>
  <c r="G120" i="11"/>
  <c r="R120" i="11" s="1"/>
  <c r="AB118" i="11"/>
  <c r="AA118" i="11"/>
  <c r="Z118" i="11"/>
  <c r="U118" i="11"/>
  <c r="X118" i="11" s="1"/>
  <c r="Q118" i="11"/>
  <c r="G118" i="11"/>
  <c r="AB117" i="11"/>
  <c r="AA117" i="11"/>
  <c r="Z117" i="11"/>
  <c r="Q117" i="11"/>
  <c r="G117" i="11"/>
  <c r="R117" i="11" s="1"/>
  <c r="AB115" i="11"/>
  <c r="AA115" i="11"/>
  <c r="Z115" i="11"/>
  <c r="U115" i="11"/>
  <c r="X115" i="11" s="1"/>
  <c r="Q115" i="11"/>
  <c r="G115" i="11"/>
  <c r="R115" i="11" s="1"/>
  <c r="AB114" i="11"/>
  <c r="AA114" i="11"/>
  <c r="Z114" i="11"/>
  <c r="Q114" i="11"/>
  <c r="G114" i="11"/>
  <c r="R114" i="11" s="1"/>
  <c r="AB112" i="11"/>
  <c r="AA112" i="11"/>
  <c r="Z112" i="11"/>
  <c r="U112" i="11"/>
  <c r="X112" i="11" s="1"/>
  <c r="Q112" i="11"/>
  <c r="G112" i="11"/>
  <c r="AB111" i="11"/>
  <c r="AA111" i="11"/>
  <c r="Z111" i="11"/>
  <c r="Q111" i="11"/>
  <c r="G111" i="11"/>
  <c r="AB109" i="11"/>
  <c r="AA109" i="11"/>
  <c r="Z109" i="11"/>
  <c r="U109" i="11"/>
  <c r="X109" i="11" s="1"/>
  <c r="Q109" i="11"/>
  <c r="G109" i="11"/>
  <c r="AB108" i="11"/>
  <c r="AA108" i="11"/>
  <c r="Z108" i="11"/>
  <c r="Q108" i="11"/>
  <c r="G108" i="11"/>
  <c r="AB106" i="11"/>
  <c r="AA106" i="11"/>
  <c r="Z106" i="11"/>
  <c r="U106" i="11"/>
  <c r="X106" i="11" s="1"/>
  <c r="Q106" i="11"/>
  <c r="G106" i="11"/>
  <c r="R106" i="11" s="1"/>
  <c r="AB105" i="11"/>
  <c r="AA105" i="11"/>
  <c r="Z105" i="11"/>
  <c r="Q105" i="11"/>
  <c r="G105" i="11"/>
  <c r="R105" i="11" s="1"/>
  <c r="AB103" i="11"/>
  <c r="AA103" i="11"/>
  <c r="Z103" i="11"/>
  <c r="X103" i="11"/>
  <c r="U103" i="11"/>
  <c r="Q103" i="11"/>
  <c r="G103" i="11"/>
  <c r="R103" i="11" s="1"/>
  <c r="AB102" i="11"/>
  <c r="AA102" i="11"/>
  <c r="Z102" i="11"/>
  <c r="Q102" i="11"/>
  <c r="G102" i="11"/>
  <c r="AB100" i="11"/>
  <c r="AA100" i="11"/>
  <c r="Z100" i="11"/>
  <c r="U100" i="11"/>
  <c r="X100" i="11" s="1"/>
  <c r="Q100" i="11"/>
  <c r="H100" i="11"/>
  <c r="G100" i="11"/>
  <c r="R100" i="11" s="1"/>
  <c r="AB99" i="11"/>
  <c r="AA99" i="11"/>
  <c r="Z99" i="11"/>
  <c r="Q99" i="11"/>
  <c r="G99" i="11"/>
  <c r="AB97" i="11"/>
  <c r="AA97" i="11"/>
  <c r="Z97" i="11"/>
  <c r="X97" i="11"/>
  <c r="U97" i="11"/>
  <c r="Q97" i="11"/>
  <c r="G97" i="11"/>
  <c r="R97" i="11" s="1"/>
  <c r="AB96" i="11"/>
  <c r="AA96" i="11"/>
  <c r="Z96" i="11"/>
  <c r="Q96" i="11"/>
  <c r="G96" i="11"/>
  <c r="AB94" i="11"/>
  <c r="AA94" i="11"/>
  <c r="Z94" i="11"/>
  <c r="U94" i="11"/>
  <c r="X94" i="11" s="1"/>
  <c r="Q94" i="11"/>
  <c r="G94" i="11"/>
  <c r="R94" i="11" s="1"/>
  <c r="AB93" i="11"/>
  <c r="AA93" i="11"/>
  <c r="Z93" i="11"/>
  <c r="Q93" i="11"/>
  <c r="G93" i="11"/>
  <c r="AB91" i="11"/>
  <c r="AA91" i="11"/>
  <c r="Z91" i="11"/>
  <c r="U91" i="11"/>
  <c r="X91" i="11" s="1"/>
  <c r="Q91" i="11"/>
  <c r="G91" i="11"/>
  <c r="R91" i="11" s="1"/>
  <c r="AB90" i="11"/>
  <c r="AA90" i="11"/>
  <c r="Z90" i="11"/>
  <c r="R90" i="11"/>
  <c r="Q90" i="11"/>
  <c r="H90" i="11"/>
  <c r="G90" i="11"/>
  <c r="AB88" i="11"/>
  <c r="AA88" i="11"/>
  <c r="Z88" i="11"/>
  <c r="U88" i="11"/>
  <c r="X88" i="11" s="1"/>
  <c r="Q88" i="11"/>
  <c r="G88" i="11"/>
  <c r="R88" i="11" s="1"/>
  <c r="AB87" i="11"/>
  <c r="AA87" i="11"/>
  <c r="Z87" i="11"/>
  <c r="Q87" i="11"/>
  <c r="G87" i="11"/>
  <c r="AB85" i="11"/>
  <c r="AA85" i="11"/>
  <c r="Z85" i="11"/>
  <c r="U85" i="11"/>
  <c r="X85" i="11" s="1"/>
  <c r="Q85" i="11"/>
  <c r="G85" i="11"/>
  <c r="AB84" i="11"/>
  <c r="AA84" i="11"/>
  <c r="Z84" i="11"/>
  <c r="Q84" i="11"/>
  <c r="G84" i="11"/>
  <c r="AB82" i="11"/>
  <c r="AA82" i="11"/>
  <c r="Z82" i="11"/>
  <c r="U82" i="11"/>
  <c r="X82" i="11" s="1"/>
  <c r="Q82" i="11"/>
  <c r="G82" i="11"/>
  <c r="R82" i="11" s="1"/>
  <c r="AB81" i="11"/>
  <c r="AA81" i="11"/>
  <c r="Z81" i="11"/>
  <c r="Q81" i="11"/>
  <c r="G81" i="11"/>
  <c r="R81" i="11" s="1"/>
  <c r="AB79" i="11"/>
  <c r="AA79" i="11"/>
  <c r="Z79" i="11"/>
  <c r="U79" i="11"/>
  <c r="X79" i="11" s="1"/>
  <c r="Q79" i="11"/>
  <c r="G79" i="11"/>
  <c r="R79" i="11" s="1"/>
  <c r="AB78" i="11"/>
  <c r="AA78" i="11"/>
  <c r="Z78" i="11"/>
  <c r="Q78" i="11"/>
  <c r="G78" i="11"/>
  <c r="H78" i="11" s="1"/>
  <c r="AB76" i="11"/>
  <c r="AA76" i="11"/>
  <c r="Z76" i="11"/>
  <c r="U76" i="11"/>
  <c r="X76" i="11" s="1"/>
  <c r="Q76" i="11"/>
  <c r="G76" i="11"/>
  <c r="AB75" i="11"/>
  <c r="AA75" i="11"/>
  <c r="Z75" i="11"/>
  <c r="Q75" i="11"/>
  <c r="G75" i="11"/>
  <c r="R75" i="11" s="1"/>
  <c r="AB73" i="11"/>
  <c r="AA73" i="11"/>
  <c r="Z73" i="11"/>
  <c r="U73" i="11"/>
  <c r="X73" i="11" s="1"/>
  <c r="Q73" i="11"/>
  <c r="G73" i="11"/>
  <c r="R73" i="11" s="1"/>
  <c r="AB72" i="11"/>
  <c r="AA72" i="11"/>
  <c r="Z72" i="11"/>
  <c r="Q72" i="11"/>
  <c r="G72" i="11"/>
  <c r="R72" i="11" s="1"/>
  <c r="AB70" i="11"/>
  <c r="AA70" i="11"/>
  <c r="Z70" i="11"/>
  <c r="U70" i="11"/>
  <c r="X70" i="11" s="1"/>
  <c r="Q70" i="11"/>
  <c r="G70" i="11"/>
  <c r="R70" i="11" s="1"/>
  <c r="AB69" i="11"/>
  <c r="AA69" i="11"/>
  <c r="Z69" i="11"/>
  <c r="Q69" i="11"/>
  <c r="G69" i="11"/>
  <c r="R69" i="11" s="1"/>
  <c r="AB67" i="11"/>
  <c r="AA67" i="11"/>
  <c r="Z67" i="11"/>
  <c r="U67" i="11"/>
  <c r="X67" i="11" s="1"/>
  <c r="Q67" i="11"/>
  <c r="G67" i="11"/>
  <c r="R67" i="11" s="1"/>
  <c r="AB66" i="11"/>
  <c r="AA66" i="11"/>
  <c r="Z66" i="11"/>
  <c r="Q66" i="11"/>
  <c r="G66" i="11"/>
  <c r="R66" i="11" s="1"/>
  <c r="AB64" i="11"/>
  <c r="AA64" i="11"/>
  <c r="Z64" i="11"/>
  <c r="U64" i="11"/>
  <c r="X64" i="11" s="1"/>
  <c r="Q64" i="11"/>
  <c r="G64" i="11"/>
  <c r="R64" i="11" s="1"/>
  <c r="AB63" i="11"/>
  <c r="AA63" i="11"/>
  <c r="Z63" i="11"/>
  <c r="Q63" i="11"/>
  <c r="G63" i="11"/>
  <c r="H63" i="11" s="1"/>
  <c r="AB61" i="11"/>
  <c r="AA61" i="11"/>
  <c r="Z61" i="11"/>
  <c r="U61" i="11"/>
  <c r="X61" i="11" s="1"/>
  <c r="Q61" i="11"/>
  <c r="G61" i="11"/>
  <c r="AB60" i="11"/>
  <c r="AA60" i="11"/>
  <c r="Z60" i="11"/>
  <c r="Q60" i="11"/>
  <c r="G60" i="11"/>
  <c r="R60" i="11" s="1"/>
  <c r="AB58" i="11"/>
  <c r="AA58" i="11"/>
  <c r="Z58" i="11"/>
  <c r="U58" i="11"/>
  <c r="X58" i="11" s="1"/>
  <c r="Q58" i="11"/>
  <c r="G58" i="11"/>
  <c r="R58" i="11" s="1"/>
  <c r="AB57" i="11"/>
  <c r="AA57" i="11"/>
  <c r="Z57" i="11"/>
  <c r="R57" i="11"/>
  <c r="Q57" i="11"/>
  <c r="H57" i="11"/>
  <c r="G57" i="11"/>
  <c r="AB55" i="11"/>
  <c r="AA55" i="11"/>
  <c r="Z55" i="11"/>
  <c r="U55" i="11"/>
  <c r="X55" i="11" s="1"/>
  <c r="Q55" i="11"/>
  <c r="G55" i="11"/>
  <c r="R55" i="11" s="1"/>
  <c r="AB54" i="11"/>
  <c r="AA54" i="11"/>
  <c r="Z54" i="11"/>
  <c r="R54" i="11"/>
  <c r="Q54" i="11"/>
  <c r="H54" i="11"/>
  <c r="G54" i="11"/>
  <c r="AB52" i="11"/>
  <c r="AA52" i="11"/>
  <c r="Z52" i="11"/>
  <c r="U52" i="11"/>
  <c r="X52" i="11" s="1"/>
  <c r="Q52" i="11"/>
  <c r="G52" i="11"/>
  <c r="R52" i="11" s="1"/>
  <c r="AB51" i="11"/>
  <c r="AA51" i="11"/>
  <c r="Z51" i="11"/>
  <c r="Q51" i="11"/>
  <c r="G51" i="11"/>
  <c r="R51" i="11" s="1"/>
  <c r="AB49" i="11"/>
  <c r="AA49" i="11"/>
  <c r="Z49" i="11"/>
  <c r="U49" i="11"/>
  <c r="X49" i="11" s="1"/>
  <c r="Q49" i="11"/>
  <c r="G49" i="11"/>
  <c r="R49" i="11" s="1"/>
  <c r="AB48" i="11"/>
  <c r="AA48" i="11"/>
  <c r="Z48" i="11"/>
  <c r="Q48" i="11"/>
  <c r="G48" i="11"/>
  <c r="R48" i="11" s="1"/>
  <c r="AB46" i="11"/>
  <c r="AA46" i="11"/>
  <c r="Z46" i="11"/>
  <c r="U46" i="11"/>
  <c r="X46" i="11" s="1"/>
  <c r="Q46" i="11"/>
  <c r="G46" i="11"/>
  <c r="R46" i="11" s="1"/>
  <c r="AB45" i="11"/>
  <c r="AA45" i="11"/>
  <c r="Z45" i="11"/>
  <c r="Q45" i="11"/>
  <c r="G45" i="11"/>
  <c r="R45" i="11" s="1"/>
  <c r="AB43" i="11"/>
  <c r="AA43" i="11"/>
  <c r="Z43" i="11"/>
  <c r="U43" i="11"/>
  <c r="X43" i="11" s="1"/>
  <c r="Q43" i="11"/>
  <c r="G43" i="11"/>
  <c r="R43" i="11" s="1"/>
  <c r="AB42" i="11"/>
  <c r="AA42" i="11"/>
  <c r="Z42" i="11"/>
  <c r="Q42" i="11"/>
  <c r="G42" i="11"/>
  <c r="AB40" i="11"/>
  <c r="AA40" i="11"/>
  <c r="Z40" i="11"/>
  <c r="U40" i="11"/>
  <c r="X40" i="11" s="1"/>
  <c r="Q40" i="11"/>
  <c r="G40" i="11"/>
  <c r="AB39" i="11"/>
  <c r="AA39" i="11"/>
  <c r="Z39" i="11"/>
  <c r="Q39" i="11"/>
  <c r="G39" i="11"/>
  <c r="R39" i="11" s="1"/>
  <c r="AB37" i="11"/>
  <c r="AA37" i="11"/>
  <c r="Z37" i="11"/>
  <c r="U37" i="11"/>
  <c r="X37" i="11" s="1"/>
  <c r="Q37" i="11"/>
  <c r="G37" i="11"/>
  <c r="R37" i="11" s="1"/>
  <c r="AB36" i="11"/>
  <c r="AA36" i="11"/>
  <c r="Z36" i="11"/>
  <c r="Q36" i="11"/>
  <c r="G36" i="11"/>
  <c r="AB34" i="11"/>
  <c r="AA34" i="11"/>
  <c r="Z34" i="11"/>
  <c r="U34" i="11"/>
  <c r="X34" i="11" s="1"/>
  <c r="Q34" i="11"/>
  <c r="G34" i="11"/>
  <c r="R34" i="11" s="1"/>
  <c r="AB33" i="11"/>
  <c r="AA33" i="11"/>
  <c r="Z33" i="11"/>
  <c r="Q33" i="11"/>
  <c r="G33" i="11"/>
  <c r="R33" i="11" s="1"/>
  <c r="AB31" i="11"/>
  <c r="AA31" i="11"/>
  <c r="Z31" i="11"/>
  <c r="U31" i="11"/>
  <c r="X31" i="11" s="1"/>
  <c r="Q31" i="11"/>
  <c r="G31" i="11"/>
  <c r="R31" i="11" s="1"/>
  <c r="AB30" i="11"/>
  <c r="AA30" i="11"/>
  <c r="Z30" i="11"/>
  <c r="Q30" i="11"/>
  <c r="G30" i="11"/>
  <c r="AB28" i="11"/>
  <c r="AA28" i="11"/>
  <c r="Z28" i="11"/>
  <c r="U28" i="11"/>
  <c r="X28" i="11" s="1"/>
  <c r="Q28" i="11"/>
  <c r="G28" i="11"/>
  <c r="R28" i="11" s="1"/>
  <c r="AB27" i="11"/>
  <c r="AA27" i="11"/>
  <c r="Z27" i="11"/>
  <c r="Q27" i="11"/>
  <c r="G27" i="11"/>
  <c r="AB25" i="11"/>
  <c r="AA25" i="11"/>
  <c r="Z25" i="11"/>
  <c r="U25" i="11"/>
  <c r="X25" i="11" s="1"/>
  <c r="Q25" i="11"/>
  <c r="G25" i="11"/>
  <c r="AB24" i="11"/>
  <c r="AA24" i="11"/>
  <c r="Z24" i="11"/>
  <c r="Q24" i="11"/>
  <c r="G24" i="11"/>
  <c r="R24" i="11" s="1"/>
  <c r="AB22" i="11"/>
  <c r="AA22" i="11"/>
  <c r="Z22" i="11"/>
  <c r="U22" i="11"/>
  <c r="X22" i="11" s="1"/>
  <c r="Q22" i="11"/>
  <c r="G22" i="11"/>
  <c r="R22" i="11" s="1"/>
  <c r="AB21" i="11"/>
  <c r="AA21" i="11"/>
  <c r="Z21" i="11"/>
  <c r="Q21" i="11"/>
  <c r="H21" i="11"/>
  <c r="G21" i="11"/>
  <c r="R21" i="11" s="1"/>
  <c r="AB19" i="11"/>
  <c r="AA19" i="11"/>
  <c r="Z19" i="11"/>
  <c r="U19" i="11"/>
  <c r="X19" i="11" s="1"/>
  <c r="Q19" i="11"/>
  <c r="G19" i="11"/>
  <c r="R19" i="11" s="1"/>
  <c r="AB18" i="11"/>
  <c r="AA18" i="11"/>
  <c r="Z18" i="11"/>
  <c r="Q18" i="11"/>
  <c r="G18" i="11"/>
  <c r="AB16" i="11"/>
  <c r="AA16" i="11"/>
  <c r="Z16" i="11"/>
  <c r="U16" i="11"/>
  <c r="X16" i="11" s="1"/>
  <c r="Q16" i="11"/>
  <c r="G16" i="11"/>
  <c r="R16" i="11" s="1"/>
  <c r="AB15" i="11"/>
  <c r="AA15" i="11"/>
  <c r="Z15" i="11"/>
  <c r="Q15" i="11"/>
  <c r="H15" i="11"/>
  <c r="G15" i="11"/>
  <c r="AB13" i="11"/>
  <c r="AA13" i="11"/>
  <c r="Z13" i="11"/>
  <c r="U13" i="11"/>
  <c r="X13" i="11" s="1"/>
  <c r="Q13" i="11"/>
  <c r="G13" i="11"/>
  <c r="R13" i="11" s="1"/>
  <c r="AB12" i="11"/>
  <c r="AA12" i="11"/>
  <c r="Z12" i="11"/>
  <c r="Q12" i="11"/>
  <c r="G12" i="11"/>
  <c r="H12" i="11" s="1"/>
  <c r="AB10" i="11"/>
  <c r="AA10" i="11"/>
  <c r="Z10" i="11"/>
  <c r="U10" i="11"/>
  <c r="X10" i="11" s="1"/>
  <c r="Q10" i="11"/>
  <c r="G10" i="11"/>
  <c r="AB9" i="11"/>
  <c r="AA9" i="11"/>
  <c r="Z9" i="11"/>
  <c r="Q9" i="11"/>
  <c r="G9" i="11"/>
  <c r="R9" i="11" s="1"/>
  <c r="AB7" i="11"/>
  <c r="AA7" i="11"/>
  <c r="Z7" i="11"/>
  <c r="U7" i="11"/>
  <c r="X7" i="11" s="1"/>
  <c r="Q7" i="11"/>
  <c r="G7" i="11"/>
  <c r="R7" i="11" s="1"/>
  <c r="AB6" i="11"/>
  <c r="AA6" i="11"/>
  <c r="Z6" i="11"/>
  <c r="Q6" i="11"/>
  <c r="G6" i="11"/>
  <c r="R6" i="11" s="1"/>
  <c r="AB4" i="11"/>
  <c r="AA4" i="11"/>
  <c r="Z4" i="11"/>
  <c r="U4" i="11"/>
  <c r="X4" i="11" s="1"/>
  <c r="Q4" i="11"/>
  <c r="G4" i="11"/>
  <c r="AB3" i="11"/>
  <c r="AA3" i="11"/>
  <c r="Z3" i="11"/>
  <c r="Q3" i="11"/>
  <c r="G3" i="11"/>
  <c r="R3" i="11" s="1"/>
  <c r="I15" i="11" l="1"/>
  <c r="K15" i="11" s="1"/>
  <c r="H46" i="11"/>
  <c r="H51" i="11"/>
  <c r="H66" i="11"/>
  <c r="H69" i="11"/>
  <c r="H72" i="11"/>
  <c r="H82" i="11"/>
  <c r="H106" i="11"/>
  <c r="H115" i="11"/>
  <c r="H121" i="11"/>
  <c r="H130" i="11"/>
  <c r="I133" i="11"/>
  <c r="K133" i="11" s="1"/>
  <c r="I135" i="11"/>
  <c r="K135" i="11" s="1"/>
  <c r="H139" i="11"/>
  <c r="H142" i="11"/>
  <c r="I145" i="11"/>
  <c r="K145" i="11" s="1"/>
  <c r="H148" i="11"/>
  <c r="I151" i="11"/>
  <c r="K151" i="11" s="1"/>
  <c r="H154" i="11"/>
  <c r="H157" i="11"/>
  <c r="I163" i="11"/>
  <c r="K163" i="11" s="1"/>
  <c r="H166" i="11"/>
  <c r="H168" i="11"/>
  <c r="I172" i="11"/>
  <c r="K172" i="11" s="1"/>
  <c r="I174" i="11"/>
  <c r="K174" i="11" s="1"/>
  <c r="H178" i="11"/>
  <c r="H180" i="11"/>
  <c r="R15" i="11"/>
  <c r="S15" i="11" s="1"/>
  <c r="I21" i="11"/>
  <c r="K21" i="11" s="1"/>
  <c r="S21" i="11" s="1"/>
  <c r="H25" i="11"/>
  <c r="I25" i="11" s="1"/>
  <c r="K25" i="11" s="1"/>
  <c r="R25" i="11"/>
  <c r="H27" i="11"/>
  <c r="I27" i="11" s="1"/>
  <c r="K27" i="11" s="1"/>
  <c r="R27" i="11"/>
  <c r="H30" i="11"/>
  <c r="I30" i="11" s="1"/>
  <c r="K30" i="11" s="1"/>
  <c r="R30" i="11"/>
  <c r="H33" i="11"/>
  <c r="H40" i="11"/>
  <c r="I40" i="11" s="1"/>
  <c r="K40" i="11" s="1"/>
  <c r="R40" i="11"/>
  <c r="H42" i="11"/>
  <c r="I42" i="11" s="1"/>
  <c r="K42" i="11" s="1"/>
  <c r="S42" i="11" s="1"/>
  <c r="R42" i="11"/>
  <c r="I46" i="11"/>
  <c r="K46" i="11" s="1"/>
  <c r="S46" i="11" s="1"/>
  <c r="I51" i="11"/>
  <c r="K51" i="11" s="1"/>
  <c r="I54" i="11"/>
  <c r="K54" i="11" s="1"/>
  <c r="I57" i="11"/>
  <c r="K57" i="11" s="1"/>
  <c r="H61" i="11"/>
  <c r="I61" i="11" s="1"/>
  <c r="K61" i="11" s="1"/>
  <c r="R61" i="11"/>
  <c r="I66" i="11"/>
  <c r="K66" i="11" s="1"/>
  <c r="S66" i="11" s="1"/>
  <c r="I69" i="11"/>
  <c r="K69" i="11" s="1"/>
  <c r="S69" i="11" s="1"/>
  <c r="I72" i="11"/>
  <c r="K72" i="11" s="1"/>
  <c r="S72" i="11" s="1"/>
  <c r="H76" i="11"/>
  <c r="I76" i="11" s="1"/>
  <c r="K76" i="11" s="1"/>
  <c r="R76" i="11"/>
  <c r="I82" i="11"/>
  <c r="K82" i="11" s="1"/>
  <c r="S82" i="11" s="1"/>
  <c r="H85" i="11"/>
  <c r="I85" i="11" s="1"/>
  <c r="K85" i="11" s="1"/>
  <c r="R85" i="11"/>
  <c r="I90" i="11"/>
  <c r="K90" i="11" s="1"/>
  <c r="S90" i="11" s="1"/>
  <c r="H96" i="11"/>
  <c r="I96" i="11" s="1"/>
  <c r="K96" i="11" s="1"/>
  <c r="R96" i="11"/>
  <c r="H102" i="11"/>
  <c r="I102" i="11" s="1"/>
  <c r="K102" i="11" s="1"/>
  <c r="R102" i="11"/>
  <c r="I106" i="11"/>
  <c r="K106" i="11" s="1"/>
  <c r="S106" i="11" s="1"/>
  <c r="H109" i="11"/>
  <c r="I109" i="11" s="1"/>
  <c r="K109" i="11" s="1"/>
  <c r="S109" i="11" s="1"/>
  <c r="R109" i="11"/>
  <c r="H112" i="11"/>
  <c r="I112" i="11" s="1"/>
  <c r="K112" i="11" s="1"/>
  <c r="R112" i="11"/>
  <c r="I115" i="11"/>
  <c r="K115" i="11" s="1"/>
  <c r="S115" i="11" s="1"/>
  <c r="H118" i="11"/>
  <c r="I118" i="11" s="1"/>
  <c r="K118" i="11" s="1"/>
  <c r="R118" i="11"/>
  <c r="I121" i="11"/>
  <c r="K121" i="11" s="1"/>
  <c r="S121" i="11" s="1"/>
  <c r="H127" i="11"/>
  <c r="I127" i="11" s="1"/>
  <c r="K127" i="11" s="1"/>
  <c r="R127" i="11"/>
  <c r="I130" i="11"/>
  <c r="K130" i="11" s="1"/>
  <c r="S130" i="11" s="1"/>
  <c r="R133" i="11"/>
  <c r="S133" i="11" s="1"/>
  <c r="I139" i="11"/>
  <c r="K139" i="11" s="1"/>
  <c r="S139" i="11" s="1"/>
  <c r="I142" i="11"/>
  <c r="K142" i="11" s="1"/>
  <c r="S142" i="11" s="1"/>
  <c r="S145" i="11"/>
  <c r="I148" i="11"/>
  <c r="K148" i="11" s="1"/>
  <c r="S148" i="11" s="1"/>
  <c r="S151" i="11"/>
  <c r="I157" i="11"/>
  <c r="K157" i="11" s="1"/>
  <c r="S157" i="11" s="1"/>
  <c r="I166" i="11"/>
  <c r="K166" i="11" s="1"/>
  <c r="S166" i="11" s="1"/>
  <c r="I168" i="11"/>
  <c r="K168" i="11" s="1"/>
  <c r="I178" i="11"/>
  <c r="K178" i="11" s="1"/>
  <c r="S178" i="11" s="1"/>
  <c r="I180" i="11"/>
  <c r="K180" i="11" s="1"/>
  <c r="T183" i="11"/>
  <c r="U183" i="11" s="1"/>
  <c r="X183" i="11" s="1"/>
  <c r="S180" i="11"/>
  <c r="S168" i="11"/>
  <c r="S57" i="11"/>
  <c r="S54" i="11"/>
  <c r="S51" i="11"/>
  <c r="H159" i="11"/>
  <c r="I159" i="11" s="1"/>
  <c r="K159" i="11" s="1"/>
  <c r="R159" i="11"/>
  <c r="S172" i="11"/>
  <c r="S174" i="11"/>
  <c r="I171" i="11"/>
  <c r="K171" i="11" s="1"/>
  <c r="S171" i="11" s="1"/>
  <c r="T171" i="11" s="1"/>
  <c r="U171" i="11" s="1"/>
  <c r="X171" i="11" s="1"/>
  <c r="H169" i="11"/>
  <c r="I169" i="11" s="1"/>
  <c r="K169" i="11" s="1"/>
  <c r="S169" i="11" s="1"/>
  <c r="T168" i="11" s="1"/>
  <c r="U168" i="11" s="1"/>
  <c r="X168" i="11" s="1"/>
  <c r="H171" i="11"/>
  <c r="H175" i="11"/>
  <c r="I175" i="11" s="1"/>
  <c r="K175" i="11" s="1"/>
  <c r="S175" i="11" s="1"/>
  <c r="H177" i="11"/>
  <c r="I177" i="11" s="1"/>
  <c r="K177" i="11" s="1"/>
  <c r="S177" i="11" s="1"/>
  <c r="T177" i="11" s="1"/>
  <c r="U177" i="11" s="1"/>
  <c r="X177" i="11" s="1"/>
  <c r="H181" i="11"/>
  <c r="I181" i="11" s="1"/>
  <c r="K181" i="11" s="1"/>
  <c r="S181" i="11" s="1"/>
  <c r="T180" i="11" s="1"/>
  <c r="U180" i="11" s="1"/>
  <c r="X180" i="11" s="1"/>
  <c r="H165" i="11"/>
  <c r="I165" i="11" s="1"/>
  <c r="K165" i="11" s="1"/>
  <c r="S165" i="11" s="1"/>
  <c r="S163" i="11"/>
  <c r="H162" i="11"/>
  <c r="I162" i="11" s="1"/>
  <c r="K162" i="11" s="1"/>
  <c r="R162" i="11"/>
  <c r="H160" i="11"/>
  <c r="I160" i="11" s="1"/>
  <c r="K160" i="11" s="1"/>
  <c r="S160" i="11" s="1"/>
  <c r="H156" i="11"/>
  <c r="I156" i="11" s="1"/>
  <c r="K156" i="11" s="1"/>
  <c r="R156" i="11"/>
  <c r="H153" i="11"/>
  <c r="I153" i="11" s="1"/>
  <c r="K153" i="11" s="1"/>
  <c r="R153" i="11"/>
  <c r="I154" i="11"/>
  <c r="K154" i="11" s="1"/>
  <c r="S154" i="11" s="1"/>
  <c r="H150" i="11"/>
  <c r="I150" i="11" s="1"/>
  <c r="K150" i="11" s="1"/>
  <c r="R150" i="11"/>
  <c r="H147" i="11"/>
  <c r="I147" i="11" s="1"/>
  <c r="K147" i="11" s="1"/>
  <c r="S147" i="11" s="1"/>
  <c r="H144" i="11"/>
  <c r="I144" i="11" s="1"/>
  <c r="K144" i="11" s="1"/>
  <c r="S144" i="11" s="1"/>
  <c r="T144" i="11" s="1"/>
  <c r="U144" i="11" s="1"/>
  <c r="X144" i="11" s="1"/>
  <c r="I141" i="11"/>
  <c r="K141" i="11" s="1"/>
  <c r="H141" i="11"/>
  <c r="R141" i="11"/>
  <c r="S141" i="11" s="1"/>
  <c r="H138" i="11"/>
  <c r="I138" i="11" s="1"/>
  <c r="K138" i="11" s="1"/>
  <c r="S138" i="11" s="1"/>
  <c r="S135" i="11"/>
  <c r="H136" i="11"/>
  <c r="I136" i="11" s="1"/>
  <c r="K136" i="11" s="1"/>
  <c r="S136" i="11" s="1"/>
  <c r="H132" i="11"/>
  <c r="I132" i="11" s="1"/>
  <c r="K132" i="11" s="1"/>
  <c r="R132" i="11"/>
  <c r="I129" i="11"/>
  <c r="K129" i="11" s="1"/>
  <c r="H129" i="11"/>
  <c r="R129" i="11"/>
  <c r="S129" i="11" s="1"/>
  <c r="H126" i="11"/>
  <c r="I126" i="11" s="1"/>
  <c r="K126" i="11" s="1"/>
  <c r="S126" i="11" s="1"/>
  <c r="I123" i="11"/>
  <c r="K123" i="11" s="1"/>
  <c r="R123" i="11"/>
  <c r="I124" i="11"/>
  <c r="K124" i="11" s="1"/>
  <c r="S124" i="11" s="1"/>
  <c r="H124" i="11"/>
  <c r="H120" i="11"/>
  <c r="I120" i="11" s="1"/>
  <c r="K120" i="11" s="1"/>
  <c r="S120" i="11" s="1"/>
  <c r="H117" i="11"/>
  <c r="I117" i="11" s="1"/>
  <c r="K117" i="11" s="1"/>
  <c r="S117" i="11" s="1"/>
  <c r="H114" i="11"/>
  <c r="I114" i="11" s="1"/>
  <c r="K114" i="11" s="1"/>
  <c r="S114" i="11" s="1"/>
  <c r="I111" i="11"/>
  <c r="K111" i="11" s="1"/>
  <c r="H111" i="11"/>
  <c r="R111" i="11"/>
  <c r="S111" i="11" s="1"/>
  <c r="H108" i="11"/>
  <c r="I108" i="11" s="1"/>
  <c r="K108" i="11" s="1"/>
  <c r="R108" i="11"/>
  <c r="H105" i="11"/>
  <c r="I105" i="11" s="1"/>
  <c r="K105" i="11" s="1"/>
  <c r="S105" i="11" s="1"/>
  <c r="H103" i="11"/>
  <c r="I103" i="11" s="1"/>
  <c r="K103" i="11" s="1"/>
  <c r="S103" i="11" s="1"/>
  <c r="H99" i="11"/>
  <c r="I99" i="11" s="1"/>
  <c r="K99" i="11" s="1"/>
  <c r="R99" i="11"/>
  <c r="I100" i="11"/>
  <c r="K100" i="11" s="1"/>
  <c r="S100" i="11" s="1"/>
  <c r="I97" i="11"/>
  <c r="K97" i="11" s="1"/>
  <c r="S97" i="11" s="1"/>
  <c r="H97" i="11"/>
  <c r="H93" i="11"/>
  <c r="I93" i="11" s="1"/>
  <c r="K93" i="11" s="1"/>
  <c r="R93" i="11"/>
  <c r="I94" i="11"/>
  <c r="K94" i="11" s="1"/>
  <c r="S94" i="11" s="1"/>
  <c r="H94" i="11"/>
  <c r="I91" i="11"/>
  <c r="K91" i="11" s="1"/>
  <c r="S91" i="11" s="1"/>
  <c r="H91" i="11"/>
  <c r="H87" i="11"/>
  <c r="I87" i="11" s="1"/>
  <c r="K87" i="11" s="1"/>
  <c r="R87" i="11"/>
  <c r="I88" i="11"/>
  <c r="K88" i="11" s="1"/>
  <c r="S88" i="11" s="1"/>
  <c r="H88" i="11"/>
  <c r="I84" i="11"/>
  <c r="K84" i="11" s="1"/>
  <c r="H84" i="11"/>
  <c r="R84" i="11"/>
  <c r="S84" i="11" s="1"/>
  <c r="H81" i="11"/>
  <c r="I81" i="11" s="1"/>
  <c r="K81" i="11" s="1"/>
  <c r="S81" i="11" s="1"/>
  <c r="I78" i="11"/>
  <c r="K78" i="11" s="1"/>
  <c r="R78" i="11"/>
  <c r="I79" i="11"/>
  <c r="K79" i="11" s="1"/>
  <c r="S79" i="11" s="1"/>
  <c r="H79" i="11"/>
  <c r="H75" i="11"/>
  <c r="I75" i="11" s="1"/>
  <c r="K75" i="11" s="1"/>
  <c r="S75" i="11" s="1"/>
  <c r="H73" i="11"/>
  <c r="I73" i="11" s="1"/>
  <c r="K73" i="11" s="1"/>
  <c r="S73" i="11" s="1"/>
  <c r="T72" i="11" s="1"/>
  <c r="U72" i="11" s="1"/>
  <c r="X72" i="11" s="1"/>
  <c r="H70" i="11"/>
  <c r="I70" i="11" s="1"/>
  <c r="K70" i="11" s="1"/>
  <c r="S70" i="11" s="1"/>
  <c r="T69" i="11" s="1"/>
  <c r="U69" i="11" s="1"/>
  <c r="X69" i="11" s="1"/>
  <c r="H67" i="11"/>
  <c r="I67" i="11" s="1"/>
  <c r="K67" i="11" s="1"/>
  <c r="S67" i="11" s="1"/>
  <c r="T66" i="11" s="1"/>
  <c r="U66" i="11" s="1"/>
  <c r="X66" i="11" s="1"/>
  <c r="I63" i="11"/>
  <c r="K63" i="11" s="1"/>
  <c r="R63" i="11"/>
  <c r="H64" i="11"/>
  <c r="I64" i="11" s="1"/>
  <c r="K64" i="11" s="1"/>
  <c r="S64" i="11" s="1"/>
  <c r="H60" i="11"/>
  <c r="I60" i="11" s="1"/>
  <c r="K60" i="11" s="1"/>
  <c r="S60" i="11" s="1"/>
  <c r="I58" i="11"/>
  <c r="K58" i="11" s="1"/>
  <c r="S58" i="11" s="1"/>
  <c r="T57" i="11" s="1"/>
  <c r="U57" i="11" s="1"/>
  <c r="X57" i="11" s="1"/>
  <c r="H58" i="11"/>
  <c r="I55" i="11"/>
  <c r="K55" i="11" s="1"/>
  <c r="S55" i="11" s="1"/>
  <c r="T54" i="11" s="1"/>
  <c r="U54" i="11" s="1"/>
  <c r="X54" i="11" s="1"/>
  <c r="H55" i="11"/>
  <c r="I52" i="11"/>
  <c r="K52" i="11" s="1"/>
  <c r="S52" i="11" s="1"/>
  <c r="T51" i="11" s="1"/>
  <c r="U51" i="11" s="1"/>
  <c r="X51" i="11" s="1"/>
  <c r="H52" i="11"/>
  <c r="H48" i="11"/>
  <c r="I48" i="11" s="1"/>
  <c r="K48" i="11" s="1"/>
  <c r="S48" i="11" s="1"/>
  <c r="I49" i="11"/>
  <c r="K49" i="11" s="1"/>
  <c r="S49" i="11" s="1"/>
  <c r="H49" i="11"/>
  <c r="H45" i="11"/>
  <c r="I45" i="11" s="1"/>
  <c r="K45" i="11" s="1"/>
  <c r="S45" i="11" s="1"/>
  <c r="H43" i="11"/>
  <c r="I43" i="11" s="1"/>
  <c r="K43" i="11" s="1"/>
  <c r="S43" i="11" s="1"/>
  <c r="H39" i="11"/>
  <c r="I39" i="11" s="1"/>
  <c r="K39" i="11" s="1"/>
  <c r="S39" i="11" s="1"/>
  <c r="H36" i="11"/>
  <c r="I36" i="11" s="1"/>
  <c r="K36" i="11" s="1"/>
  <c r="R36" i="11"/>
  <c r="H37" i="11"/>
  <c r="I37" i="11" s="1"/>
  <c r="K37" i="11" s="1"/>
  <c r="S37" i="11" s="1"/>
  <c r="I33" i="11"/>
  <c r="K33" i="11" s="1"/>
  <c r="S33" i="11" s="1"/>
  <c r="I34" i="11"/>
  <c r="K34" i="11" s="1"/>
  <c r="S34" i="11" s="1"/>
  <c r="H34" i="11"/>
  <c r="I31" i="11"/>
  <c r="K31" i="11" s="1"/>
  <c r="S31" i="11" s="1"/>
  <c r="H31" i="11"/>
  <c r="I28" i="11"/>
  <c r="K28" i="11" s="1"/>
  <c r="S28" i="11" s="1"/>
  <c r="H28" i="11"/>
  <c r="H24" i="11"/>
  <c r="I24" i="11" s="1"/>
  <c r="K24" i="11" s="1"/>
  <c r="S24" i="11" s="1"/>
  <c r="H22" i="11"/>
  <c r="I22" i="11" s="1"/>
  <c r="K22" i="11" s="1"/>
  <c r="S22" i="11" s="1"/>
  <c r="T21" i="11" s="1"/>
  <c r="U21" i="11" s="1"/>
  <c r="X21" i="11" s="1"/>
  <c r="H18" i="11"/>
  <c r="I18" i="11" s="1"/>
  <c r="K18" i="11" s="1"/>
  <c r="R18" i="11"/>
  <c r="I19" i="11"/>
  <c r="K19" i="11" s="1"/>
  <c r="S19" i="11" s="1"/>
  <c r="H19" i="11"/>
  <c r="I16" i="11"/>
  <c r="K16" i="11" s="1"/>
  <c r="S16" i="11" s="1"/>
  <c r="T15" i="11" s="1"/>
  <c r="U15" i="11" s="1"/>
  <c r="X15" i="11" s="1"/>
  <c r="H16" i="11"/>
  <c r="H7" i="11"/>
  <c r="I7" i="11" s="1"/>
  <c r="K7" i="11" s="1"/>
  <c r="S7" i="11" s="1"/>
  <c r="I12" i="11"/>
  <c r="K12" i="11" s="1"/>
  <c r="H4" i="11"/>
  <c r="I4" i="11" s="1"/>
  <c r="K4" i="11" s="1"/>
  <c r="R4" i="11"/>
  <c r="H10" i="11"/>
  <c r="I10" i="11" s="1"/>
  <c r="K10" i="11" s="1"/>
  <c r="R10" i="11"/>
  <c r="R12" i="11"/>
  <c r="S12" i="11" s="1"/>
  <c r="H13" i="11"/>
  <c r="I13" i="11" s="1"/>
  <c r="K13" i="11" s="1"/>
  <c r="S13" i="11" s="1"/>
  <c r="H9" i="11"/>
  <c r="I9" i="11" s="1"/>
  <c r="K9" i="11" s="1"/>
  <c r="S9" i="11" s="1"/>
  <c r="H6" i="11"/>
  <c r="I6" i="11" s="1"/>
  <c r="K6" i="11" s="1"/>
  <c r="S6" i="11" s="1"/>
  <c r="H3" i="11"/>
  <c r="I3" i="11" s="1"/>
  <c r="K3" i="11" s="1"/>
  <c r="S3" i="11" s="1"/>
  <c r="AB1612" i="9"/>
  <c r="AA1612" i="9"/>
  <c r="Z1612" i="9"/>
  <c r="U1612" i="9"/>
  <c r="X1612" i="9" s="1"/>
  <c r="R1612" i="9"/>
  <c r="Q1612" i="9"/>
  <c r="H1612" i="9"/>
  <c r="G1612" i="9"/>
  <c r="I1612" i="9" s="1"/>
  <c r="K1612" i="9" s="1"/>
  <c r="AB1611" i="9"/>
  <c r="AA1611" i="9"/>
  <c r="Z1611" i="9"/>
  <c r="Q1611" i="9"/>
  <c r="G1611" i="9"/>
  <c r="R1611" i="9" s="1"/>
  <c r="T84" i="11" l="1"/>
  <c r="U84" i="11" s="1"/>
  <c r="X84" i="11" s="1"/>
  <c r="T12" i="11"/>
  <c r="U12" i="11" s="1"/>
  <c r="X12" i="11" s="1"/>
  <c r="S18" i="11"/>
  <c r="S78" i="11"/>
  <c r="T81" i="11"/>
  <c r="U81" i="11" s="1"/>
  <c r="X81" i="11" s="1"/>
  <c r="T114" i="11"/>
  <c r="U114" i="11" s="1"/>
  <c r="X114" i="11" s="1"/>
  <c r="S123" i="11"/>
  <c r="T123" i="11" s="1"/>
  <c r="U123" i="11" s="1"/>
  <c r="X123" i="11" s="1"/>
  <c r="S132" i="11"/>
  <c r="T132" i="11" s="1"/>
  <c r="U132" i="11" s="1"/>
  <c r="X132" i="11" s="1"/>
  <c r="T138" i="11"/>
  <c r="U138" i="11" s="1"/>
  <c r="X138" i="11" s="1"/>
  <c r="S150" i="11"/>
  <c r="T150" i="11" s="1"/>
  <c r="U150" i="11" s="1"/>
  <c r="X150" i="11" s="1"/>
  <c r="T165" i="11"/>
  <c r="U165" i="11" s="1"/>
  <c r="X165" i="11" s="1"/>
  <c r="S159" i="11"/>
  <c r="T159" i="11" s="1"/>
  <c r="U159" i="11" s="1"/>
  <c r="X159" i="11" s="1"/>
  <c r="S127" i="11"/>
  <c r="T126" i="11" s="1"/>
  <c r="U126" i="11" s="1"/>
  <c r="X126" i="11" s="1"/>
  <c r="S112" i="11"/>
  <c r="T111" i="11" s="1"/>
  <c r="U111" i="11" s="1"/>
  <c r="X111" i="11" s="1"/>
  <c r="S85" i="11"/>
  <c r="S61" i="11"/>
  <c r="T60" i="11" s="1"/>
  <c r="U60" i="11" s="1"/>
  <c r="X60" i="11" s="1"/>
  <c r="S40" i="11"/>
  <c r="T39" i="11" s="1"/>
  <c r="U39" i="11" s="1"/>
  <c r="X39" i="11" s="1"/>
  <c r="T27" i="11"/>
  <c r="U27" i="11" s="1"/>
  <c r="X27" i="11" s="1"/>
  <c r="T45" i="11"/>
  <c r="U45" i="11" s="1"/>
  <c r="X45" i="11" s="1"/>
  <c r="T90" i="11"/>
  <c r="U90" i="11" s="1"/>
  <c r="X90" i="11" s="1"/>
  <c r="T105" i="11"/>
  <c r="U105" i="11" s="1"/>
  <c r="X105" i="11" s="1"/>
  <c r="T120" i="11"/>
  <c r="U120" i="11" s="1"/>
  <c r="X120" i="11" s="1"/>
  <c r="T129" i="11"/>
  <c r="U129" i="11" s="1"/>
  <c r="X129" i="11" s="1"/>
  <c r="T141" i="11"/>
  <c r="U141" i="11" s="1"/>
  <c r="X141" i="11" s="1"/>
  <c r="T147" i="11"/>
  <c r="U147" i="11" s="1"/>
  <c r="X147" i="11" s="1"/>
  <c r="S118" i="11"/>
  <c r="T117" i="11" s="1"/>
  <c r="U117" i="11" s="1"/>
  <c r="X117" i="11" s="1"/>
  <c r="S102" i="11"/>
  <c r="T102" i="11" s="1"/>
  <c r="U102" i="11" s="1"/>
  <c r="X102" i="11" s="1"/>
  <c r="S96" i="11"/>
  <c r="T96" i="11" s="1"/>
  <c r="U96" i="11" s="1"/>
  <c r="X96" i="11" s="1"/>
  <c r="S76" i="11"/>
  <c r="T75" i="11" s="1"/>
  <c r="U75" i="11" s="1"/>
  <c r="X75" i="11" s="1"/>
  <c r="S30" i="11"/>
  <c r="T30" i="11" s="1"/>
  <c r="U30" i="11" s="1"/>
  <c r="X30" i="11" s="1"/>
  <c r="S27" i="11"/>
  <c r="S25" i="11"/>
  <c r="T24" i="11" s="1"/>
  <c r="U24" i="11" s="1"/>
  <c r="X24" i="11" s="1"/>
  <c r="T42" i="11"/>
  <c r="U42" i="11" s="1"/>
  <c r="X42" i="11" s="1"/>
  <c r="T33" i="11"/>
  <c r="U33" i="11" s="1"/>
  <c r="X33" i="11" s="1"/>
  <c r="S156" i="11"/>
  <c r="T156" i="11" s="1"/>
  <c r="U156" i="11" s="1"/>
  <c r="X156" i="11" s="1"/>
  <c r="T174" i="11"/>
  <c r="U174" i="11" s="1"/>
  <c r="X174" i="11" s="1"/>
  <c r="S162" i="11"/>
  <c r="T162" i="11" s="1"/>
  <c r="U162" i="11" s="1"/>
  <c r="X162" i="11" s="1"/>
  <c r="S153" i="11"/>
  <c r="T153" i="11" s="1"/>
  <c r="U153" i="11" s="1"/>
  <c r="X153" i="11" s="1"/>
  <c r="T135" i="11"/>
  <c r="U135" i="11" s="1"/>
  <c r="X135" i="11" s="1"/>
  <c r="S108" i="11"/>
  <c r="T108" i="11" s="1"/>
  <c r="U108" i="11" s="1"/>
  <c r="X108" i="11" s="1"/>
  <c r="S99" i="11"/>
  <c r="T99" i="11" s="1"/>
  <c r="U99" i="11" s="1"/>
  <c r="X99" i="11" s="1"/>
  <c r="S93" i="11"/>
  <c r="T93" i="11" s="1"/>
  <c r="U93" i="11" s="1"/>
  <c r="X93" i="11" s="1"/>
  <c r="S87" i="11"/>
  <c r="T87" i="11" s="1"/>
  <c r="U87" i="11" s="1"/>
  <c r="X87" i="11" s="1"/>
  <c r="T78" i="11"/>
  <c r="U78" i="11" s="1"/>
  <c r="X78" i="11" s="1"/>
  <c r="S63" i="11"/>
  <c r="T63" i="11" s="1"/>
  <c r="U63" i="11" s="1"/>
  <c r="X63" i="11" s="1"/>
  <c r="T48" i="11"/>
  <c r="U48" i="11" s="1"/>
  <c r="X48" i="11" s="1"/>
  <c r="S36" i="11"/>
  <c r="T36" i="11" s="1"/>
  <c r="U36" i="11" s="1"/>
  <c r="X36" i="11" s="1"/>
  <c r="T18" i="11"/>
  <c r="U18" i="11" s="1"/>
  <c r="X18" i="11" s="1"/>
  <c r="S4" i="11"/>
  <c r="T6" i="11"/>
  <c r="U6" i="11" s="1"/>
  <c r="X6" i="11" s="1"/>
  <c r="S10" i="11"/>
  <c r="T9" i="11" s="1"/>
  <c r="U9" i="11" s="1"/>
  <c r="X9" i="11" s="1"/>
  <c r="T3" i="11"/>
  <c r="U3" i="11" s="1"/>
  <c r="X3" i="11" s="1"/>
  <c r="S1612" i="9"/>
  <c r="H1611" i="9"/>
  <c r="I1611" i="9" s="1"/>
  <c r="K1611" i="9" s="1"/>
  <c r="S1611" i="9" s="1"/>
  <c r="G1596" i="9"/>
  <c r="H1596" i="9"/>
  <c r="I1596" i="9" s="1"/>
  <c r="K1596" i="9" s="1"/>
  <c r="Q1596" i="9"/>
  <c r="R1596" i="9"/>
  <c r="S1596" i="9" s="1"/>
  <c r="T1596" i="9" s="1"/>
  <c r="U1596" i="9" s="1"/>
  <c r="X1596" i="9" s="1"/>
  <c r="Z1596" i="9"/>
  <c r="AA1596" i="9"/>
  <c r="AB1596" i="9"/>
  <c r="AB1609" i="9"/>
  <c r="AA1609" i="9"/>
  <c r="Z1609" i="9"/>
  <c r="U1609" i="9"/>
  <c r="X1609" i="9" s="1"/>
  <c r="R1609" i="9"/>
  <c r="S1609" i="9" s="1"/>
  <c r="Q1609" i="9"/>
  <c r="H1609" i="9"/>
  <c r="G1609" i="9"/>
  <c r="I1609" i="9" s="1"/>
  <c r="K1609" i="9" s="1"/>
  <c r="AB1608" i="9"/>
  <c r="AA1608" i="9"/>
  <c r="Z1608" i="9"/>
  <c r="Q1608" i="9"/>
  <c r="G1608" i="9"/>
  <c r="R1608" i="9" s="1"/>
  <c r="AB1606" i="9"/>
  <c r="AA1606" i="9"/>
  <c r="Z1606" i="9"/>
  <c r="U1606" i="9"/>
  <c r="X1606" i="9" s="1"/>
  <c r="R1606" i="9"/>
  <c r="Q1606" i="9"/>
  <c r="H1606" i="9"/>
  <c r="G1606" i="9"/>
  <c r="I1606" i="9" s="1"/>
  <c r="K1606" i="9" s="1"/>
  <c r="AB1605" i="9"/>
  <c r="AA1605" i="9"/>
  <c r="Z1605" i="9"/>
  <c r="Q1605" i="9"/>
  <c r="G1605" i="9"/>
  <c r="R1605" i="9" s="1"/>
  <c r="AB1603" i="9"/>
  <c r="AA1603" i="9"/>
  <c r="Z1603" i="9"/>
  <c r="U1603" i="9"/>
  <c r="X1603" i="9" s="1"/>
  <c r="R1603" i="9"/>
  <c r="Q1603" i="9"/>
  <c r="H1603" i="9"/>
  <c r="G1603" i="9"/>
  <c r="I1603" i="9" s="1"/>
  <c r="K1603" i="9" s="1"/>
  <c r="AB1602" i="9"/>
  <c r="AA1602" i="9"/>
  <c r="Z1602" i="9"/>
  <c r="Q1602" i="9"/>
  <c r="G1602" i="9"/>
  <c r="AB1600" i="9"/>
  <c r="AA1600" i="9"/>
  <c r="Z1600" i="9"/>
  <c r="U1600" i="9"/>
  <c r="X1600" i="9" s="1"/>
  <c r="R1600" i="9"/>
  <c r="Q1600" i="9"/>
  <c r="H1600" i="9"/>
  <c r="G1600" i="9"/>
  <c r="I1600" i="9" s="1"/>
  <c r="K1600" i="9" s="1"/>
  <c r="AB1599" i="9"/>
  <c r="AA1599" i="9"/>
  <c r="Z1599" i="9"/>
  <c r="Q1599" i="9"/>
  <c r="G1599" i="9"/>
  <c r="R1599" i="9" s="1"/>
  <c r="AB1597" i="9"/>
  <c r="AA1597" i="9"/>
  <c r="Z1597" i="9"/>
  <c r="U1597" i="9"/>
  <c r="X1597" i="9" s="1"/>
  <c r="R1597" i="9"/>
  <c r="S1597" i="9" s="1"/>
  <c r="Q1597" i="9"/>
  <c r="H1597" i="9"/>
  <c r="G1597" i="9"/>
  <c r="I1597" i="9" s="1"/>
  <c r="K1597" i="9" s="1"/>
  <c r="AB1594" i="9"/>
  <c r="AA1594" i="9"/>
  <c r="Z1594" i="9"/>
  <c r="U1594" i="9"/>
  <c r="X1594" i="9" s="1"/>
  <c r="R1594" i="9"/>
  <c r="Q1594" i="9"/>
  <c r="H1594" i="9"/>
  <c r="G1594" i="9"/>
  <c r="I1594" i="9" s="1"/>
  <c r="K1594" i="9" s="1"/>
  <c r="AB1593" i="9"/>
  <c r="AA1593" i="9"/>
  <c r="Z1593" i="9"/>
  <c r="Q1593" i="9"/>
  <c r="G1593" i="9"/>
  <c r="R1593" i="9" s="1"/>
  <c r="T1611" i="9" l="1"/>
  <c r="U1611" i="9" s="1"/>
  <c r="X1611" i="9" s="1"/>
  <c r="H1608" i="9"/>
  <c r="I1608" i="9" s="1"/>
  <c r="K1608" i="9" s="1"/>
  <c r="S1608" i="9" s="1"/>
  <c r="T1608" i="9" s="1"/>
  <c r="U1608" i="9" s="1"/>
  <c r="X1608" i="9" s="1"/>
  <c r="S1606" i="9"/>
  <c r="H1605" i="9"/>
  <c r="I1605" i="9" s="1"/>
  <c r="K1605" i="9" s="1"/>
  <c r="S1605" i="9" s="1"/>
  <c r="S1603" i="9"/>
  <c r="H1602" i="9"/>
  <c r="I1602" i="9" s="1"/>
  <c r="K1602" i="9" s="1"/>
  <c r="R1602" i="9"/>
  <c r="S1600" i="9"/>
  <c r="H1599" i="9"/>
  <c r="I1599" i="9" s="1"/>
  <c r="K1599" i="9" s="1"/>
  <c r="S1599" i="9" s="1"/>
  <c r="T1599" i="9" s="1"/>
  <c r="U1599" i="9" s="1"/>
  <c r="X1599" i="9" s="1"/>
  <c r="S1594" i="9"/>
  <c r="H1593" i="9"/>
  <c r="I1593" i="9" s="1"/>
  <c r="K1593" i="9" s="1"/>
  <c r="S1593" i="9" s="1"/>
  <c r="AB1591" i="9"/>
  <c r="AA1591" i="9"/>
  <c r="Z1591" i="9"/>
  <c r="U1591" i="9"/>
  <c r="X1591" i="9" s="1"/>
  <c r="R1591" i="9"/>
  <c r="S1591" i="9" s="1"/>
  <c r="Q1591" i="9"/>
  <c r="H1591" i="9"/>
  <c r="G1591" i="9"/>
  <c r="I1591" i="9" s="1"/>
  <c r="K1591" i="9" s="1"/>
  <c r="AB1590" i="9"/>
  <c r="AA1590" i="9"/>
  <c r="Z1590" i="9"/>
  <c r="Q1590" i="9"/>
  <c r="G1590" i="9"/>
  <c r="R1590" i="9" s="1"/>
  <c r="AB1588" i="9"/>
  <c r="AA1588" i="9"/>
  <c r="Z1588" i="9"/>
  <c r="X1588" i="9"/>
  <c r="U1588" i="9"/>
  <c r="Q1588" i="9"/>
  <c r="G1588" i="9"/>
  <c r="R1588" i="9" s="1"/>
  <c r="AB1587" i="9"/>
  <c r="AA1587" i="9"/>
  <c r="Z1587" i="9"/>
  <c r="R1587" i="9"/>
  <c r="Q1587" i="9"/>
  <c r="H1587" i="9"/>
  <c r="G1587" i="9"/>
  <c r="AB1585" i="9"/>
  <c r="AA1585" i="9"/>
  <c r="Z1585" i="9"/>
  <c r="U1585" i="9"/>
  <c r="X1585" i="9" s="1"/>
  <c r="R1585" i="9"/>
  <c r="S1585" i="9" s="1"/>
  <c r="Q1585" i="9"/>
  <c r="H1585" i="9"/>
  <c r="G1585" i="9"/>
  <c r="I1585" i="9" s="1"/>
  <c r="K1585" i="9" s="1"/>
  <c r="AB1584" i="9"/>
  <c r="AA1584" i="9"/>
  <c r="Z1584" i="9"/>
  <c r="Q1584" i="9"/>
  <c r="G1584" i="9"/>
  <c r="R1584" i="9" s="1"/>
  <c r="AB1582" i="9"/>
  <c r="AA1582" i="9"/>
  <c r="Z1582" i="9"/>
  <c r="X1582" i="9"/>
  <c r="U1582" i="9"/>
  <c r="Q1582" i="9"/>
  <c r="G1582" i="9"/>
  <c r="R1582" i="9" s="1"/>
  <c r="AB1581" i="9"/>
  <c r="AA1581" i="9"/>
  <c r="Z1581" i="9"/>
  <c r="Q1581" i="9"/>
  <c r="G1581" i="9"/>
  <c r="H1581" i="9" s="1"/>
  <c r="AB1579" i="9"/>
  <c r="AA1579" i="9"/>
  <c r="Z1579" i="9"/>
  <c r="U1579" i="9"/>
  <c r="X1579" i="9" s="1"/>
  <c r="R1579" i="9"/>
  <c r="S1579" i="9" s="1"/>
  <c r="Q1579" i="9"/>
  <c r="H1579" i="9"/>
  <c r="G1579" i="9"/>
  <c r="I1579" i="9" s="1"/>
  <c r="K1579" i="9" s="1"/>
  <c r="AB1578" i="9"/>
  <c r="AA1578" i="9"/>
  <c r="Z1578" i="9"/>
  <c r="Q1578" i="9"/>
  <c r="G1578" i="9"/>
  <c r="R1578" i="9" s="1"/>
  <c r="AB1576" i="9"/>
  <c r="AA1576" i="9"/>
  <c r="Z1576" i="9"/>
  <c r="U1576" i="9"/>
  <c r="X1576" i="9" s="1"/>
  <c r="R1576" i="9"/>
  <c r="Q1576" i="9"/>
  <c r="H1576" i="9"/>
  <c r="G1576" i="9"/>
  <c r="I1576" i="9" s="1"/>
  <c r="K1576" i="9" s="1"/>
  <c r="AB1575" i="9"/>
  <c r="AA1575" i="9"/>
  <c r="Z1575" i="9"/>
  <c r="Q1575" i="9"/>
  <c r="G1575" i="9"/>
  <c r="R1575" i="9" s="1"/>
  <c r="AB1573" i="9"/>
  <c r="AA1573" i="9"/>
  <c r="Z1573" i="9"/>
  <c r="U1573" i="9"/>
  <c r="X1573" i="9" s="1"/>
  <c r="R1573" i="9"/>
  <c r="Q1573" i="9"/>
  <c r="H1573" i="9"/>
  <c r="G1573" i="9"/>
  <c r="I1573" i="9" s="1"/>
  <c r="K1573" i="9" s="1"/>
  <c r="AB1572" i="9"/>
  <c r="AA1572" i="9"/>
  <c r="Z1572" i="9"/>
  <c r="Q1572" i="9"/>
  <c r="G1572" i="9"/>
  <c r="R1572" i="9" s="1"/>
  <c r="T1605" i="9" l="1"/>
  <c r="U1605" i="9" s="1"/>
  <c r="X1605" i="9" s="1"/>
  <c r="S1602" i="9"/>
  <c r="T1602" i="9" s="1"/>
  <c r="U1602" i="9" s="1"/>
  <c r="X1602" i="9" s="1"/>
  <c r="T1593" i="9"/>
  <c r="U1593" i="9" s="1"/>
  <c r="X1593" i="9" s="1"/>
  <c r="H1590" i="9"/>
  <c r="I1590" i="9" s="1"/>
  <c r="K1590" i="9" s="1"/>
  <c r="S1590" i="9" s="1"/>
  <c r="T1590" i="9" s="1"/>
  <c r="U1590" i="9" s="1"/>
  <c r="X1590" i="9" s="1"/>
  <c r="S1587" i="9"/>
  <c r="I1587" i="9"/>
  <c r="K1587" i="9" s="1"/>
  <c r="I1588" i="9"/>
  <c r="K1588" i="9" s="1"/>
  <c r="S1588" i="9" s="1"/>
  <c r="T1587" i="9" s="1"/>
  <c r="U1587" i="9" s="1"/>
  <c r="X1587" i="9" s="1"/>
  <c r="H1588" i="9"/>
  <c r="H1584" i="9"/>
  <c r="I1584" i="9" s="1"/>
  <c r="K1584" i="9" s="1"/>
  <c r="S1584" i="9" s="1"/>
  <c r="T1584" i="9" s="1"/>
  <c r="U1584" i="9" s="1"/>
  <c r="X1584" i="9" s="1"/>
  <c r="I1581" i="9"/>
  <c r="K1581" i="9" s="1"/>
  <c r="R1581" i="9"/>
  <c r="I1582" i="9"/>
  <c r="K1582" i="9" s="1"/>
  <c r="S1582" i="9" s="1"/>
  <c r="H1582" i="9"/>
  <c r="H1578" i="9"/>
  <c r="I1578" i="9" s="1"/>
  <c r="K1578" i="9" s="1"/>
  <c r="S1578" i="9" s="1"/>
  <c r="T1578" i="9" s="1"/>
  <c r="U1578" i="9" s="1"/>
  <c r="X1578" i="9" s="1"/>
  <c r="S1576" i="9"/>
  <c r="H1575" i="9"/>
  <c r="I1575" i="9" s="1"/>
  <c r="K1575" i="9" s="1"/>
  <c r="S1575" i="9" s="1"/>
  <c r="T1575" i="9" s="1"/>
  <c r="U1575" i="9" s="1"/>
  <c r="X1575" i="9" s="1"/>
  <c r="S1573" i="9"/>
  <c r="H1572" i="9"/>
  <c r="I1572" i="9" s="1"/>
  <c r="K1572" i="9" s="1"/>
  <c r="S1572" i="9" s="1"/>
  <c r="AB1570" i="9"/>
  <c r="AA1570" i="9"/>
  <c r="Z1570" i="9"/>
  <c r="U1570" i="9"/>
  <c r="X1570" i="9" s="1"/>
  <c r="Q1570" i="9"/>
  <c r="H1570" i="9"/>
  <c r="G1570" i="9"/>
  <c r="AB1569" i="9"/>
  <c r="AA1569" i="9"/>
  <c r="Z1569" i="9"/>
  <c r="Q1569" i="9"/>
  <c r="G1569" i="9"/>
  <c r="R1569" i="9" s="1"/>
  <c r="X1566" i="9"/>
  <c r="AB1567" i="9"/>
  <c r="AA1567" i="9"/>
  <c r="Z1567" i="9"/>
  <c r="X1567" i="9"/>
  <c r="U1567" i="9"/>
  <c r="Q1567" i="9"/>
  <c r="G1567" i="9"/>
  <c r="R1567" i="9" s="1"/>
  <c r="AB1566" i="9"/>
  <c r="AA1566" i="9"/>
  <c r="Z1566" i="9"/>
  <c r="R1566" i="9"/>
  <c r="Q1566" i="9"/>
  <c r="H1566" i="9"/>
  <c r="G1566" i="9"/>
  <c r="AB1564" i="9"/>
  <c r="AA1564" i="9"/>
  <c r="Z1564" i="9"/>
  <c r="U1564" i="9"/>
  <c r="X1564" i="9" s="1"/>
  <c r="R1564" i="9"/>
  <c r="S1564" i="9" s="1"/>
  <c r="Q1564" i="9"/>
  <c r="H1564" i="9"/>
  <c r="G1564" i="9"/>
  <c r="I1564" i="9" s="1"/>
  <c r="K1564" i="9" s="1"/>
  <c r="AB1563" i="9"/>
  <c r="AA1563" i="9"/>
  <c r="Z1563" i="9"/>
  <c r="Q1563" i="9"/>
  <c r="G1563" i="9"/>
  <c r="R1563" i="9" s="1"/>
  <c r="X1560" i="9"/>
  <c r="AB1561" i="9"/>
  <c r="AA1561" i="9"/>
  <c r="Z1561" i="9"/>
  <c r="U1561" i="9"/>
  <c r="X1561" i="9" s="1"/>
  <c r="R1561" i="9"/>
  <c r="S1561" i="9" s="1"/>
  <c r="Q1561" i="9"/>
  <c r="H1561" i="9"/>
  <c r="G1561" i="9"/>
  <c r="I1561" i="9" s="1"/>
  <c r="K1561" i="9" s="1"/>
  <c r="AB1560" i="9"/>
  <c r="AA1560" i="9"/>
  <c r="Z1560" i="9"/>
  <c r="Q1560" i="9"/>
  <c r="G1560" i="9"/>
  <c r="R1560" i="9" s="1"/>
  <c r="X1557" i="9"/>
  <c r="AB1558" i="9"/>
  <c r="AA1558" i="9"/>
  <c r="Z1558" i="9"/>
  <c r="U1558" i="9"/>
  <c r="X1558" i="9" s="1"/>
  <c r="R1558" i="9"/>
  <c r="S1558" i="9" s="1"/>
  <c r="Q1558" i="9"/>
  <c r="H1558" i="9"/>
  <c r="G1558" i="9"/>
  <c r="I1558" i="9" s="1"/>
  <c r="K1558" i="9" s="1"/>
  <c r="AB1557" i="9"/>
  <c r="AA1557" i="9"/>
  <c r="Z1557" i="9"/>
  <c r="Q1557" i="9"/>
  <c r="G1557" i="9"/>
  <c r="R1557" i="9" s="1"/>
  <c r="X1554" i="9"/>
  <c r="AB1555" i="9"/>
  <c r="AA1555" i="9"/>
  <c r="Z1555" i="9"/>
  <c r="U1555" i="9"/>
  <c r="X1555" i="9" s="1"/>
  <c r="R1555" i="9"/>
  <c r="S1555" i="9" s="1"/>
  <c r="Q1555" i="9"/>
  <c r="H1555" i="9"/>
  <c r="G1555" i="9"/>
  <c r="I1555" i="9" s="1"/>
  <c r="K1555" i="9" s="1"/>
  <c r="AB1554" i="9"/>
  <c r="AA1554" i="9"/>
  <c r="Z1554" i="9"/>
  <c r="Q1554" i="9"/>
  <c r="G1554" i="9"/>
  <c r="R1554" i="9" s="1"/>
  <c r="S1581" i="9" l="1"/>
  <c r="T1581" i="9" s="1"/>
  <c r="U1581" i="9" s="1"/>
  <c r="X1581" i="9" s="1"/>
  <c r="T1572" i="9"/>
  <c r="U1572" i="9" s="1"/>
  <c r="X1572" i="9" s="1"/>
  <c r="I1570" i="9"/>
  <c r="K1570" i="9" s="1"/>
  <c r="R1570" i="9"/>
  <c r="H1569" i="9"/>
  <c r="I1569" i="9" s="1"/>
  <c r="K1569" i="9" s="1"/>
  <c r="S1569" i="9" s="1"/>
  <c r="S1566" i="9"/>
  <c r="I1566" i="9"/>
  <c r="K1566" i="9" s="1"/>
  <c r="I1567" i="9"/>
  <c r="K1567" i="9" s="1"/>
  <c r="S1567" i="9" s="1"/>
  <c r="T1566" i="9" s="1"/>
  <c r="U1566" i="9" s="1"/>
  <c r="H1567" i="9"/>
  <c r="H1563" i="9"/>
  <c r="I1563" i="9" s="1"/>
  <c r="K1563" i="9" s="1"/>
  <c r="S1563" i="9" s="1"/>
  <c r="T1563" i="9" s="1"/>
  <c r="U1563" i="9" s="1"/>
  <c r="X1563" i="9" s="1"/>
  <c r="H1560" i="9"/>
  <c r="I1560" i="9" s="1"/>
  <c r="K1560" i="9" s="1"/>
  <c r="S1560" i="9" s="1"/>
  <c r="T1560" i="9" s="1"/>
  <c r="U1560" i="9" s="1"/>
  <c r="H1557" i="9"/>
  <c r="I1557" i="9" s="1"/>
  <c r="K1557" i="9" s="1"/>
  <c r="S1557" i="9" s="1"/>
  <c r="T1557" i="9" s="1"/>
  <c r="U1557" i="9" s="1"/>
  <c r="H1554" i="9"/>
  <c r="I1554" i="9" s="1"/>
  <c r="K1554" i="9" s="1"/>
  <c r="S1554" i="9" s="1"/>
  <c r="T1554" i="9" s="1"/>
  <c r="U1554" i="9" s="1"/>
  <c r="U1551" i="9"/>
  <c r="R1551" i="9"/>
  <c r="AB1552" i="9"/>
  <c r="AA1552" i="9"/>
  <c r="Z1552" i="9"/>
  <c r="U1552" i="9"/>
  <c r="X1552" i="9" s="1"/>
  <c r="R1552" i="9"/>
  <c r="S1552" i="9" s="1"/>
  <c r="Q1552" i="9"/>
  <c r="H1552" i="9"/>
  <c r="G1552" i="9"/>
  <c r="I1552" i="9" s="1"/>
  <c r="K1552" i="9" s="1"/>
  <c r="AB1551" i="9"/>
  <c r="AA1551" i="9"/>
  <c r="Z1551" i="9"/>
  <c r="Q1551" i="9"/>
  <c r="G1551" i="9"/>
  <c r="T1569" i="9" l="1"/>
  <c r="U1569" i="9" s="1"/>
  <c r="X1569" i="9" s="1"/>
  <c r="S1570" i="9"/>
  <c r="H1551" i="9"/>
  <c r="I1551" i="9" s="1"/>
  <c r="K1551" i="9" s="1"/>
  <c r="S1551" i="9" s="1"/>
  <c r="T1551" i="9" s="1"/>
  <c r="X1551" i="9" s="1"/>
  <c r="AB1549" i="9"/>
  <c r="AA1549" i="9"/>
  <c r="Z1549" i="9"/>
  <c r="U1549" i="9"/>
  <c r="X1549" i="9" s="1"/>
  <c r="R1549" i="9"/>
  <c r="S1549" i="9" s="1"/>
  <c r="Q1549" i="9"/>
  <c r="H1549" i="9"/>
  <c r="G1549" i="9"/>
  <c r="I1549" i="9" s="1"/>
  <c r="K1549" i="9" s="1"/>
  <c r="AB1548" i="9"/>
  <c r="AA1548" i="9"/>
  <c r="Z1548" i="9"/>
  <c r="Q1548" i="9"/>
  <c r="G1548" i="9"/>
  <c r="R1548" i="9" s="1"/>
  <c r="H1548" i="9" l="1"/>
  <c r="I1548" i="9" s="1"/>
  <c r="K1548" i="9" s="1"/>
  <c r="S1548" i="9" s="1"/>
  <c r="T1548" i="9" s="1"/>
  <c r="U1548" i="9" s="1"/>
  <c r="X1548" i="9" s="1"/>
  <c r="AB1546" i="9"/>
  <c r="AA1546" i="9"/>
  <c r="Z1546" i="9"/>
  <c r="U1546" i="9"/>
  <c r="X1546" i="9" s="1"/>
  <c r="R1546" i="9"/>
  <c r="S1546" i="9" s="1"/>
  <c r="Q1546" i="9"/>
  <c r="H1546" i="9"/>
  <c r="G1546" i="9"/>
  <c r="I1546" i="9" s="1"/>
  <c r="K1546" i="9" s="1"/>
  <c r="AB1545" i="9"/>
  <c r="AA1545" i="9"/>
  <c r="Z1545" i="9"/>
  <c r="Q1545" i="9"/>
  <c r="G1545" i="9"/>
  <c r="R1545" i="9" s="1"/>
  <c r="H1545" i="9" l="1"/>
  <c r="I1545" i="9" s="1"/>
  <c r="K1545" i="9" s="1"/>
  <c r="S1545" i="9" s="1"/>
  <c r="T1545" i="9" s="1"/>
  <c r="U1545" i="9" s="1"/>
  <c r="X1545" i="9" s="1"/>
  <c r="AB1543" i="9"/>
  <c r="AA1543" i="9"/>
  <c r="Z1543" i="9"/>
  <c r="U1543" i="9"/>
  <c r="X1543" i="9" s="1"/>
  <c r="R1543" i="9"/>
  <c r="S1543" i="9" s="1"/>
  <c r="Q1543" i="9"/>
  <c r="H1543" i="9"/>
  <c r="G1543" i="9"/>
  <c r="I1543" i="9" s="1"/>
  <c r="K1543" i="9" s="1"/>
  <c r="AB1542" i="9"/>
  <c r="AA1542" i="9"/>
  <c r="Z1542" i="9"/>
  <c r="Q1542" i="9"/>
  <c r="G1542" i="9"/>
  <c r="R1542" i="9" s="1"/>
  <c r="AB1540" i="9"/>
  <c r="AA1540" i="9"/>
  <c r="Z1540" i="9"/>
  <c r="U1540" i="9"/>
  <c r="X1540" i="9" s="1"/>
  <c r="R1540" i="9"/>
  <c r="S1540" i="9" s="1"/>
  <c r="Q1540" i="9"/>
  <c r="H1540" i="9"/>
  <c r="G1540" i="9"/>
  <c r="I1540" i="9" s="1"/>
  <c r="K1540" i="9" s="1"/>
  <c r="AB1539" i="9"/>
  <c r="AA1539" i="9"/>
  <c r="Z1539" i="9"/>
  <c r="Q1539" i="9"/>
  <c r="G1539" i="9"/>
  <c r="R1539" i="9" s="1"/>
  <c r="AB1537" i="9"/>
  <c r="AA1537" i="9"/>
  <c r="Z1537" i="9"/>
  <c r="X1537" i="9"/>
  <c r="U1537" i="9"/>
  <c r="Q1537" i="9"/>
  <c r="G1537" i="9"/>
  <c r="R1537" i="9" s="1"/>
  <c r="AB1536" i="9"/>
  <c r="AA1536" i="9"/>
  <c r="Z1536" i="9"/>
  <c r="Q1536" i="9"/>
  <c r="G1536" i="9"/>
  <c r="AB1534" i="9"/>
  <c r="AA1534" i="9"/>
  <c r="Z1534" i="9"/>
  <c r="U1534" i="9"/>
  <c r="X1534" i="9" s="1"/>
  <c r="R1534" i="9"/>
  <c r="S1534" i="9" s="1"/>
  <c r="Q1534" i="9"/>
  <c r="H1534" i="9"/>
  <c r="G1534" i="9"/>
  <c r="I1534" i="9" s="1"/>
  <c r="K1534" i="9" s="1"/>
  <c r="AB1533" i="9"/>
  <c r="AA1533" i="9"/>
  <c r="Z1533" i="9"/>
  <c r="Q1533" i="9"/>
  <c r="G1533" i="9"/>
  <c r="R1533" i="9" s="1"/>
  <c r="H1542" i="9" l="1"/>
  <c r="I1542" i="9" s="1"/>
  <c r="K1542" i="9" s="1"/>
  <c r="S1542" i="9" s="1"/>
  <c r="T1542" i="9" s="1"/>
  <c r="U1542" i="9" s="1"/>
  <c r="X1542" i="9" s="1"/>
  <c r="H1539" i="9"/>
  <c r="I1539" i="9" s="1"/>
  <c r="K1539" i="9" s="1"/>
  <c r="S1539" i="9" s="1"/>
  <c r="T1539" i="9" s="1"/>
  <c r="U1539" i="9" s="1"/>
  <c r="X1539" i="9" s="1"/>
  <c r="H1536" i="9"/>
  <c r="I1536" i="9" s="1"/>
  <c r="K1536" i="9" s="1"/>
  <c r="R1536" i="9"/>
  <c r="I1537" i="9"/>
  <c r="K1537" i="9" s="1"/>
  <c r="S1537" i="9" s="1"/>
  <c r="H1537" i="9"/>
  <c r="H1533" i="9"/>
  <c r="I1533" i="9" s="1"/>
  <c r="K1533" i="9" s="1"/>
  <c r="S1533" i="9" s="1"/>
  <c r="T1533" i="9" s="1"/>
  <c r="U1533" i="9" s="1"/>
  <c r="X1533" i="9" s="1"/>
  <c r="X1530" i="9"/>
  <c r="S1536" i="9" l="1"/>
  <c r="T1536" i="9" s="1"/>
  <c r="U1536" i="9" s="1"/>
  <c r="X1536" i="9" s="1"/>
  <c r="AB1531" i="9"/>
  <c r="AA1531" i="9"/>
  <c r="Z1531" i="9"/>
  <c r="U1531" i="9"/>
  <c r="X1531" i="9" s="1"/>
  <c r="R1531" i="9"/>
  <c r="S1531" i="9" s="1"/>
  <c r="Q1531" i="9"/>
  <c r="H1531" i="9"/>
  <c r="G1531" i="9"/>
  <c r="I1531" i="9" s="1"/>
  <c r="K1531" i="9" s="1"/>
  <c r="AB1530" i="9"/>
  <c r="AA1530" i="9"/>
  <c r="Z1530" i="9"/>
  <c r="Q1530" i="9"/>
  <c r="G1530" i="9"/>
  <c r="R1530" i="9" s="1"/>
  <c r="H1530" i="9" l="1"/>
  <c r="I1530" i="9" s="1"/>
  <c r="K1530" i="9" s="1"/>
  <c r="S1530" i="9" s="1"/>
  <c r="T1530" i="9" s="1"/>
  <c r="U1530" i="9" s="1"/>
  <c r="AB667" i="10"/>
  <c r="AA667" i="10"/>
  <c r="Z667" i="10"/>
  <c r="U667" i="10"/>
  <c r="X667" i="10" s="1"/>
  <c r="Q667" i="10"/>
  <c r="G667" i="10"/>
  <c r="R667" i="10" s="1"/>
  <c r="AB666" i="10"/>
  <c r="AA666" i="10"/>
  <c r="Z666" i="10"/>
  <c r="Q666" i="10"/>
  <c r="G666" i="10"/>
  <c r="R666" i="10" s="1"/>
  <c r="H667" i="10" l="1"/>
  <c r="I667" i="10"/>
  <c r="K667" i="10" s="1"/>
  <c r="S667" i="10" s="1"/>
  <c r="H666" i="10"/>
  <c r="I666" i="10" s="1"/>
  <c r="K666" i="10" s="1"/>
  <c r="S666" i="10" s="1"/>
  <c r="AB664" i="10"/>
  <c r="AA664" i="10"/>
  <c r="Z664" i="10"/>
  <c r="U664" i="10"/>
  <c r="X664" i="10" s="1"/>
  <c r="Q664" i="10"/>
  <c r="G664" i="10"/>
  <c r="AB663" i="10"/>
  <c r="AA663" i="10"/>
  <c r="Z663" i="10"/>
  <c r="Q663" i="10"/>
  <c r="G663" i="10"/>
  <c r="R663" i="10" s="1"/>
  <c r="T666" i="10" l="1"/>
  <c r="U666" i="10" s="1"/>
  <c r="X666" i="10" s="1"/>
  <c r="H664" i="10"/>
  <c r="I664" i="10" s="1"/>
  <c r="K664" i="10" s="1"/>
  <c r="S664" i="10" s="1"/>
  <c r="R664" i="10"/>
  <c r="H663" i="10"/>
  <c r="I663" i="10" s="1"/>
  <c r="K663" i="10" s="1"/>
  <c r="S663" i="10" s="1"/>
  <c r="AB1528" i="9"/>
  <c r="AA1528" i="9"/>
  <c r="Z1528" i="9"/>
  <c r="U1528" i="9"/>
  <c r="X1528" i="9" s="1"/>
  <c r="R1528" i="9"/>
  <c r="Q1528" i="9"/>
  <c r="H1528" i="9"/>
  <c r="G1528" i="9"/>
  <c r="AB1527" i="9"/>
  <c r="AA1527" i="9"/>
  <c r="Z1527" i="9"/>
  <c r="Q1527" i="9"/>
  <c r="G1527" i="9"/>
  <c r="R1527" i="9" s="1"/>
  <c r="AB1525" i="9"/>
  <c r="AA1525" i="9"/>
  <c r="Z1525" i="9"/>
  <c r="X1525" i="9"/>
  <c r="U1525" i="9"/>
  <c r="Q1525" i="9"/>
  <c r="G1525" i="9"/>
  <c r="R1525" i="9" s="1"/>
  <c r="AB1524" i="9"/>
  <c r="AA1524" i="9"/>
  <c r="Z1524" i="9"/>
  <c r="Q1524" i="9"/>
  <c r="H1524" i="9"/>
  <c r="G1524" i="9"/>
  <c r="R1524" i="9" s="1"/>
  <c r="S1528" i="9" l="1"/>
  <c r="I1528" i="9"/>
  <c r="K1528" i="9" s="1"/>
  <c r="T663" i="10"/>
  <c r="U663" i="10" s="1"/>
  <c r="X663" i="10" s="1"/>
  <c r="H1527" i="9"/>
  <c r="I1527" i="9" s="1"/>
  <c r="K1527" i="9" s="1"/>
  <c r="S1527" i="9" s="1"/>
  <c r="S1524" i="9"/>
  <c r="I1524" i="9"/>
  <c r="K1524" i="9" s="1"/>
  <c r="I1525" i="9"/>
  <c r="K1525" i="9" s="1"/>
  <c r="S1525" i="9" s="1"/>
  <c r="T1524" i="9" s="1"/>
  <c r="U1524" i="9" s="1"/>
  <c r="X1524" i="9" s="1"/>
  <c r="H1525" i="9"/>
  <c r="T1527" i="9" l="1"/>
  <c r="U1527" i="9" s="1"/>
  <c r="X1527" i="9" s="1"/>
  <c r="AB1522" i="9" l="1"/>
  <c r="AA1522" i="9"/>
  <c r="Z1522" i="9"/>
  <c r="U1522" i="9"/>
  <c r="X1522" i="9" s="1"/>
  <c r="Q1522" i="9"/>
  <c r="G1522" i="9"/>
  <c r="R1522" i="9" s="1"/>
  <c r="AB1521" i="9"/>
  <c r="AA1521" i="9"/>
  <c r="Z1521" i="9"/>
  <c r="Q1521" i="9"/>
  <c r="G1521" i="9"/>
  <c r="R1521" i="9" s="1"/>
  <c r="AB1513" i="9"/>
  <c r="AA1513" i="9"/>
  <c r="Z1513" i="9"/>
  <c r="U1513" i="9"/>
  <c r="X1513" i="9" s="1"/>
  <c r="Q1513" i="9"/>
  <c r="G1513" i="9"/>
  <c r="AB1512" i="9"/>
  <c r="AA1512" i="9"/>
  <c r="Z1512" i="9"/>
  <c r="Q1512" i="9"/>
  <c r="G1512" i="9"/>
  <c r="R1512" i="9" s="1"/>
  <c r="H1513" i="9" l="1"/>
  <c r="I1513" i="9" s="1"/>
  <c r="K1513" i="9" s="1"/>
  <c r="R1513" i="9"/>
  <c r="H1521" i="9"/>
  <c r="I1521" i="9" s="1"/>
  <c r="K1521" i="9" s="1"/>
  <c r="S1521" i="9" s="1"/>
  <c r="H1522" i="9"/>
  <c r="I1522" i="9" s="1"/>
  <c r="K1522" i="9" s="1"/>
  <c r="S1522" i="9" s="1"/>
  <c r="H1512" i="9"/>
  <c r="I1512" i="9" s="1"/>
  <c r="K1512" i="9" s="1"/>
  <c r="S1512" i="9" s="1"/>
  <c r="T1521" i="9" l="1"/>
  <c r="U1521" i="9" s="1"/>
  <c r="X1521" i="9" s="1"/>
  <c r="S1513" i="9"/>
  <c r="T1512" i="9" s="1"/>
  <c r="U1512" i="9" s="1"/>
  <c r="X1512" i="9" s="1"/>
  <c r="AB1519" i="9" l="1"/>
  <c r="AA1519" i="9"/>
  <c r="Z1519" i="9"/>
  <c r="U1519" i="9"/>
  <c r="X1519" i="9" s="1"/>
  <c r="Q1519" i="9"/>
  <c r="G1519" i="9"/>
  <c r="R1519" i="9" s="1"/>
  <c r="AB1518" i="9"/>
  <c r="AA1518" i="9"/>
  <c r="Z1518" i="9"/>
  <c r="Q1518" i="9"/>
  <c r="G1518" i="9"/>
  <c r="R1518" i="9" s="1"/>
  <c r="AB1516" i="9"/>
  <c r="AA1516" i="9"/>
  <c r="Z1516" i="9"/>
  <c r="U1516" i="9"/>
  <c r="X1516" i="9" s="1"/>
  <c r="Q1516" i="9"/>
  <c r="G1516" i="9"/>
  <c r="AB1515" i="9"/>
  <c r="AA1515" i="9"/>
  <c r="Z1515" i="9"/>
  <c r="Q1515" i="9"/>
  <c r="G1515" i="9"/>
  <c r="R1515" i="9" s="1"/>
  <c r="I1516" i="9" l="1"/>
  <c r="K1516" i="9" s="1"/>
  <c r="H1516" i="9"/>
  <c r="R1516" i="9"/>
  <c r="S1516" i="9" s="1"/>
  <c r="H1518" i="9"/>
  <c r="I1518" i="9"/>
  <c r="K1518" i="9" s="1"/>
  <c r="S1518" i="9" s="1"/>
  <c r="H1519" i="9"/>
  <c r="I1519" i="9" s="1"/>
  <c r="K1519" i="9" s="1"/>
  <c r="S1519" i="9" s="1"/>
  <c r="H1515" i="9"/>
  <c r="I1515" i="9" s="1"/>
  <c r="K1515" i="9" s="1"/>
  <c r="S1515" i="9" s="1"/>
  <c r="T1515" i="9" l="1"/>
  <c r="U1515" i="9" s="1"/>
  <c r="X1515" i="9" s="1"/>
  <c r="T1518" i="9"/>
  <c r="U1518" i="9" s="1"/>
  <c r="X1518" i="9" s="1"/>
  <c r="AB1510" i="9"/>
  <c r="AA1510" i="9"/>
  <c r="Z1510" i="9"/>
  <c r="U1510" i="9"/>
  <c r="X1510" i="9" s="1"/>
  <c r="Q1510" i="9"/>
  <c r="G1510" i="9"/>
  <c r="R1510" i="9" s="1"/>
  <c r="AB1509" i="9"/>
  <c r="AA1509" i="9"/>
  <c r="Z1509" i="9"/>
  <c r="Q1509" i="9"/>
  <c r="G1509" i="9"/>
  <c r="R1509" i="9" s="1"/>
  <c r="H1509" i="9" l="1"/>
  <c r="I1509" i="9" s="1"/>
  <c r="K1509" i="9" s="1"/>
  <c r="H1510" i="9"/>
  <c r="I1510" i="9" s="1"/>
  <c r="K1510" i="9" s="1"/>
  <c r="S1510" i="9" s="1"/>
  <c r="AB1507" i="9"/>
  <c r="AA1507" i="9"/>
  <c r="Z1507" i="9"/>
  <c r="U1507" i="9"/>
  <c r="X1507" i="9" s="1"/>
  <c r="Q1507" i="9"/>
  <c r="G1507" i="9"/>
  <c r="R1507" i="9" s="1"/>
  <c r="AB1506" i="9"/>
  <c r="AA1506" i="9"/>
  <c r="Z1506" i="9"/>
  <c r="Q1506" i="9"/>
  <c r="G1506" i="9"/>
  <c r="AB1504" i="9"/>
  <c r="AA1504" i="9"/>
  <c r="Z1504" i="9"/>
  <c r="U1504" i="9"/>
  <c r="X1504" i="9" s="1"/>
  <c r="Q1504" i="9"/>
  <c r="G1504" i="9"/>
  <c r="R1504" i="9" s="1"/>
  <c r="AB1503" i="9"/>
  <c r="AA1503" i="9"/>
  <c r="Z1503" i="9"/>
  <c r="Q1503" i="9"/>
  <c r="G1503" i="9"/>
  <c r="R1503" i="9" s="1"/>
  <c r="AB1501" i="9"/>
  <c r="AA1501" i="9"/>
  <c r="Z1501" i="9"/>
  <c r="U1501" i="9"/>
  <c r="X1501" i="9" s="1"/>
  <c r="Q1501" i="9"/>
  <c r="G1501" i="9"/>
  <c r="R1501" i="9" s="1"/>
  <c r="AB1500" i="9"/>
  <c r="AA1500" i="9"/>
  <c r="Z1500" i="9"/>
  <c r="Q1500" i="9"/>
  <c r="G1500" i="9"/>
  <c r="R1500" i="9" s="1"/>
  <c r="AB1498" i="9"/>
  <c r="AA1498" i="9"/>
  <c r="Z1498" i="9"/>
  <c r="U1498" i="9"/>
  <c r="X1498" i="9" s="1"/>
  <c r="Q1498" i="9"/>
  <c r="G1498" i="9"/>
  <c r="R1498" i="9" s="1"/>
  <c r="AB1497" i="9"/>
  <c r="AA1497" i="9"/>
  <c r="Z1497" i="9"/>
  <c r="Q1497" i="9"/>
  <c r="G1497" i="9"/>
  <c r="R1497" i="9" s="1"/>
  <c r="H1498" i="9" l="1"/>
  <c r="I1498" i="9" s="1"/>
  <c r="K1498" i="9" s="1"/>
  <c r="S1498" i="9" s="1"/>
  <c r="H1500" i="9"/>
  <c r="H1503" i="9"/>
  <c r="I1503" i="9" s="1"/>
  <c r="K1503" i="9" s="1"/>
  <c r="S1503" i="9" s="1"/>
  <c r="S1509" i="9"/>
  <c r="T1509" i="9" s="1"/>
  <c r="U1509" i="9" s="1"/>
  <c r="X1509" i="9" s="1"/>
  <c r="H1506" i="9"/>
  <c r="I1506" i="9" s="1"/>
  <c r="K1506" i="9" s="1"/>
  <c r="R1506" i="9"/>
  <c r="H1507" i="9"/>
  <c r="I1507" i="9" s="1"/>
  <c r="K1507" i="9" s="1"/>
  <c r="S1507" i="9" s="1"/>
  <c r="H1504" i="9"/>
  <c r="I1504" i="9" s="1"/>
  <c r="K1504" i="9" s="1"/>
  <c r="S1504" i="9" s="1"/>
  <c r="I1500" i="9"/>
  <c r="K1500" i="9" s="1"/>
  <c r="S1500" i="9" s="1"/>
  <c r="H1501" i="9"/>
  <c r="I1501" i="9" s="1"/>
  <c r="K1501" i="9" s="1"/>
  <c r="S1501" i="9" s="1"/>
  <c r="H1497" i="9"/>
  <c r="I1497" i="9" s="1"/>
  <c r="K1497" i="9" s="1"/>
  <c r="S1497" i="9" s="1"/>
  <c r="T1500" i="9" l="1"/>
  <c r="U1500" i="9" s="1"/>
  <c r="X1500" i="9" s="1"/>
  <c r="T1497" i="9"/>
  <c r="U1497" i="9" s="1"/>
  <c r="X1497" i="9" s="1"/>
  <c r="T1503" i="9"/>
  <c r="U1503" i="9" s="1"/>
  <c r="X1503" i="9" s="1"/>
  <c r="S1506" i="9"/>
  <c r="T1506" i="9" s="1"/>
  <c r="U1506" i="9" s="1"/>
  <c r="X1506" i="9" s="1"/>
  <c r="AB1495" i="9"/>
  <c r="AA1495" i="9"/>
  <c r="Z1495" i="9"/>
  <c r="U1495" i="9"/>
  <c r="X1495" i="9" s="1"/>
  <c r="Q1495" i="9"/>
  <c r="G1495" i="9"/>
  <c r="R1495" i="9" s="1"/>
  <c r="AB1494" i="9"/>
  <c r="AA1494" i="9"/>
  <c r="Z1494" i="9"/>
  <c r="Q1494" i="9"/>
  <c r="G1494" i="9"/>
  <c r="R1494" i="9" s="1"/>
  <c r="H1494" i="9" l="1"/>
  <c r="I1494" i="9" s="1"/>
  <c r="K1494" i="9" s="1"/>
  <c r="S1494" i="9" s="1"/>
  <c r="H1495" i="9"/>
  <c r="I1495" i="9" s="1"/>
  <c r="K1495" i="9" s="1"/>
  <c r="S1495" i="9" s="1"/>
  <c r="AB1492" i="9"/>
  <c r="AA1492" i="9"/>
  <c r="Z1492" i="9"/>
  <c r="U1492" i="9"/>
  <c r="X1492" i="9" s="1"/>
  <c r="Q1492" i="9"/>
  <c r="G1492" i="9"/>
  <c r="R1492" i="9" s="1"/>
  <c r="AB1491" i="9"/>
  <c r="AA1491" i="9"/>
  <c r="Z1491" i="9"/>
  <c r="Q1491" i="9"/>
  <c r="G1491" i="9"/>
  <c r="R1491" i="9" s="1"/>
  <c r="AB1489" i="9"/>
  <c r="AA1489" i="9"/>
  <c r="Z1489" i="9"/>
  <c r="U1489" i="9"/>
  <c r="X1489" i="9" s="1"/>
  <c r="Q1489" i="9"/>
  <c r="G1489" i="9"/>
  <c r="AB1488" i="9"/>
  <c r="AA1488" i="9"/>
  <c r="Z1488" i="9"/>
  <c r="Q1488" i="9"/>
  <c r="G1488" i="9"/>
  <c r="R1488" i="9" s="1"/>
  <c r="AB1486" i="9"/>
  <c r="AA1486" i="9"/>
  <c r="Z1486" i="9"/>
  <c r="U1486" i="9"/>
  <c r="X1486" i="9" s="1"/>
  <c r="G1486" i="9"/>
  <c r="H1486" i="9" s="1"/>
  <c r="AB1485" i="9"/>
  <c r="AA1485" i="9"/>
  <c r="Z1485" i="9"/>
  <c r="Q1485" i="9"/>
  <c r="G1485" i="9"/>
  <c r="H1485" i="9" s="1"/>
  <c r="AB1483" i="9"/>
  <c r="AA1483" i="9"/>
  <c r="Z1483" i="9"/>
  <c r="U1483" i="9"/>
  <c r="X1483" i="9" s="1"/>
  <c r="G1483" i="9"/>
  <c r="R1483" i="9" s="1"/>
  <c r="AB1482" i="9"/>
  <c r="AA1482" i="9"/>
  <c r="Z1482" i="9"/>
  <c r="Q1482" i="9"/>
  <c r="G1482" i="9"/>
  <c r="R1482" i="9" s="1"/>
  <c r="AB1480" i="9"/>
  <c r="AA1480" i="9"/>
  <c r="Z1480" i="9"/>
  <c r="U1480" i="9"/>
  <c r="X1480" i="9" s="1"/>
  <c r="G1480" i="9"/>
  <c r="H1480" i="9" s="1"/>
  <c r="AB1479" i="9"/>
  <c r="AA1479" i="9"/>
  <c r="Z1479" i="9"/>
  <c r="Q1479" i="9"/>
  <c r="G1479" i="9"/>
  <c r="R1479" i="9" s="1"/>
  <c r="AB1477" i="9"/>
  <c r="AA1477" i="9"/>
  <c r="Z1477" i="9"/>
  <c r="U1477" i="9"/>
  <c r="X1477" i="9" s="1"/>
  <c r="G1477" i="9"/>
  <c r="R1477" i="9" s="1"/>
  <c r="AB1476" i="9"/>
  <c r="AA1476" i="9"/>
  <c r="Z1476" i="9"/>
  <c r="Q1476" i="9"/>
  <c r="G1476" i="9"/>
  <c r="R1476" i="9" s="1"/>
  <c r="AB1474" i="9"/>
  <c r="AA1474" i="9"/>
  <c r="Z1474" i="9"/>
  <c r="U1474" i="9"/>
  <c r="X1474" i="9" s="1"/>
  <c r="G1474" i="9"/>
  <c r="AB1473" i="9"/>
  <c r="AA1473" i="9"/>
  <c r="Z1473" i="9"/>
  <c r="Q1473" i="9"/>
  <c r="G1473" i="9"/>
  <c r="R1473" i="9" s="1"/>
  <c r="AB1471" i="9"/>
  <c r="AA1471" i="9"/>
  <c r="Z1471" i="9"/>
  <c r="U1471" i="9"/>
  <c r="X1471" i="9" s="1"/>
  <c r="Q1471" i="9"/>
  <c r="G1471" i="9"/>
  <c r="R1471" i="9" s="1"/>
  <c r="AB1470" i="9"/>
  <c r="AA1470" i="9"/>
  <c r="Z1470" i="9"/>
  <c r="Q1470" i="9"/>
  <c r="G1470" i="9"/>
  <c r="H1470" i="9" s="1"/>
  <c r="H1479" i="9" l="1"/>
  <c r="I1479" i="9" s="1"/>
  <c r="K1479" i="9" s="1"/>
  <c r="S1479" i="9" s="1"/>
  <c r="H1492" i="9"/>
  <c r="H1483" i="9"/>
  <c r="H1489" i="9"/>
  <c r="I1489" i="9" s="1"/>
  <c r="K1489" i="9" s="1"/>
  <c r="R1489" i="9"/>
  <c r="I1492" i="9"/>
  <c r="K1492" i="9" s="1"/>
  <c r="S1492" i="9" s="1"/>
  <c r="T1494" i="9"/>
  <c r="U1494" i="9" s="1"/>
  <c r="X1494" i="9" s="1"/>
  <c r="H1491" i="9"/>
  <c r="I1491" i="9" s="1"/>
  <c r="K1491" i="9" s="1"/>
  <c r="S1491" i="9" s="1"/>
  <c r="H1488" i="9"/>
  <c r="I1488" i="9" s="1"/>
  <c r="K1488" i="9" s="1"/>
  <c r="S1488" i="9" s="1"/>
  <c r="I1485" i="9"/>
  <c r="K1485" i="9" s="1"/>
  <c r="R1485" i="9"/>
  <c r="I1486" i="9"/>
  <c r="K1486" i="9" s="1"/>
  <c r="R1486" i="9"/>
  <c r="H1482" i="9"/>
  <c r="I1482" i="9" s="1"/>
  <c r="K1482" i="9" s="1"/>
  <c r="S1482" i="9" s="1"/>
  <c r="I1483" i="9"/>
  <c r="K1483" i="9" s="1"/>
  <c r="S1483" i="9" s="1"/>
  <c r="I1480" i="9"/>
  <c r="K1480" i="9" s="1"/>
  <c r="R1480" i="9"/>
  <c r="H1477" i="9"/>
  <c r="H1476" i="9"/>
  <c r="I1476" i="9" s="1"/>
  <c r="K1476" i="9" s="1"/>
  <c r="S1476" i="9" s="1"/>
  <c r="I1477" i="9"/>
  <c r="K1477" i="9" s="1"/>
  <c r="S1477" i="9" s="1"/>
  <c r="R1474" i="9"/>
  <c r="H1474" i="9"/>
  <c r="I1474" i="9" s="1"/>
  <c r="K1474" i="9" s="1"/>
  <c r="H1473" i="9"/>
  <c r="I1473" i="9" s="1"/>
  <c r="K1473" i="9" s="1"/>
  <c r="S1473" i="9" s="1"/>
  <c r="I1470" i="9"/>
  <c r="K1470" i="9" s="1"/>
  <c r="R1470" i="9"/>
  <c r="H1471" i="9"/>
  <c r="I1471" i="9" s="1"/>
  <c r="K1471" i="9" s="1"/>
  <c r="S1471" i="9" s="1"/>
  <c r="AB1468" i="9"/>
  <c r="AA1468" i="9"/>
  <c r="Z1468" i="9"/>
  <c r="U1468" i="9"/>
  <c r="X1468" i="9" s="1"/>
  <c r="Q1468" i="9"/>
  <c r="G1468" i="9"/>
  <c r="R1468" i="9" s="1"/>
  <c r="AB1467" i="9"/>
  <c r="AA1467" i="9"/>
  <c r="Z1467" i="9"/>
  <c r="Q1467" i="9"/>
  <c r="G1467" i="9"/>
  <c r="R1467" i="9" s="1"/>
  <c r="H1468" i="9" l="1"/>
  <c r="S1470" i="9"/>
  <c r="T1476" i="9"/>
  <c r="U1476" i="9" s="1"/>
  <c r="X1476" i="9" s="1"/>
  <c r="S1489" i="9"/>
  <c r="I1468" i="9"/>
  <c r="K1468" i="9" s="1"/>
  <c r="S1480" i="9"/>
  <c r="S1486" i="9"/>
  <c r="T1488" i="9"/>
  <c r="U1488" i="9" s="1"/>
  <c r="X1488" i="9" s="1"/>
  <c r="T1491" i="9"/>
  <c r="U1491" i="9" s="1"/>
  <c r="X1491" i="9" s="1"/>
  <c r="S1485" i="9"/>
  <c r="T1482" i="9"/>
  <c r="U1482" i="9" s="1"/>
  <c r="X1482" i="9" s="1"/>
  <c r="T1479" i="9"/>
  <c r="U1479" i="9" s="1"/>
  <c r="X1479" i="9" s="1"/>
  <c r="S1474" i="9"/>
  <c r="T1473" i="9" s="1"/>
  <c r="U1473" i="9" s="1"/>
  <c r="X1473" i="9" s="1"/>
  <c r="T1470" i="9"/>
  <c r="U1470" i="9" s="1"/>
  <c r="X1470" i="9" s="1"/>
  <c r="S1468" i="9"/>
  <c r="H1467" i="9"/>
  <c r="I1467" i="9" s="1"/>
  <c r="K1467" i="9" s="1"/>
  <c r="S1467" i="9" s="1"/>
  <c r="T1485" i="9" l="1"/>
  <c r="U1485" i="9" s="1"/>
  <c r="X1485" i="9" s="1"/>
  <c r="T1467" i="9"/>
  <c r="U1467" i="9" s="1"/>
  <c r="X1467" i="9" s="1"/>
  <c r="AB1465" i="9" l="1"/>
  <c r="AA1465" i="9"/>
  <c r="Z1465" i="9"/>
  <c r="U1465" i="9"/>
  <c r="X1465" i="9" s="1"/>
  <c r="Q1465" i="9"/>
  <c r="G1465" i="9"/>
  <c r="R1465" i="9" s="1"/>
  <c r="AB1464" i="9"/>
  <c r="AA1464" i="9"/>
  <c r="Z1464" i="9"/>
  <c r="Q1464" i="9"/>
  <c r="G1464" i="9"/>
  <c r="AB1462" i="9"/>
  <c r="AA1462" i="9"/>
  <c r="Z1462" i="9"/>
  <c r="U1462" i="9"/>
  <c r="X1462" i="9" s="1"/>
  <c r="Q1462" i="9"/>
  <c r="G1462" i="9"/>
  <c r="R1462" i="9" s="1"/>
  <c r="AB1461" i="9"/>
  <c r="AA1461" i="9"/>
  <c r="Z1461" i="9"/>
  <c r="Q1461" i="9"/>
  <c r="G1461" i="9"/>
  <c r="R1461" i="9" s="1"/>
  <c r="AB1459" i="9"/>
  <c r="AA1459" i="9"/>
  <c r="Z1459" i="9"/>
  <c r="U1459" i="9"/>
  <c r="X1459" i="9" s="1"/>
  <c r="Q1459" i="9"/>
  <c r="G1459" i="9"/>
  <c r="R1459" i="9" s="1"/>
  <c r="AB1458" i="9"/>
  <c r="AA1458" i="9"/>
  <c r="Z1458" i="9"/>
  <c r="U1458" i="9"/>
  <c r="X1458" i="9" s="1"/>
  <c r="Q1458" i="9"/>
  <c r="G1458" i="9"/>
  <c r="R1458" i="9" s="1"/>
  <c r="AB1457" i="9"/>
  <c r="AA1457" i="9"/>
  <c r="Z1457" i="9"/>
  <c r="Q1457" i="9"/>
  <c r="G1457" i="9"/>
  <c r="R1457" i="9" s="1"/>
  <c r="AB1455" i="9"/>
  <c r="AA1455" i="9"/>
  <c r="Z1455" i="9"/>
  <c r="U1455" i="9"/>
  <c r="X1455" i="9" s="1"/>
  <c r="Q1455" i="9"/>
  <c r="G1455" i="9"/>
  <c r="R1455" i="9" s="1"/>
  <c r="AB1454" i="9"/>
  <c r="AA1454" i="9"/>
  <c r="Z1454" i="9"/>
  <c r="Q1454" i="9"/>
  <c r="G1454" i="9"/>
  <c r="R1454" i="9" s="1"/>
  <c r="AB1452" i="9"/>
  <c r="AA1452" i="9"/>
  <c r="Z1452" i="9"/>
  <c r="U1452" i="9"/>
  <c r="X1452" i="9" s="1"/>
  <c r="Q1452" i="9"/>
  <c r="G1452" i="9"/>
  <c r="R1452" i="9" s="1"/>
  <c r="AB1451" i="9"/>
  <c r="AA1451" i="9"/>
  <c r="Z1451" i="9"/>
  <c r="Q1451" i="9"/>
  <c r="G1451" i="9"/>
  <c r="AB1449" i="9"/>
  <c r="AA1449" i="9"/>
  <c r="Z1449" i="9"/>
  <c r="U1449" i="9"/>
  <c r="X1449" i="9" s="1"/>
  <c r="Q1449" i="9"/>
  <c r="G1449" i="9"/>
  <c r="R1449" i="9" s="1"/>
  <c r="AB1448" i="9"/>
  <c r="AA1448" i="9"/>
  <c r="Z1448" i="9"/>
  <c r="Q1448" i="9"/>
  <c r="G1448" i="9"/>
  <c r="R1448" i="9" s="1"/>
  <c r="H1449" i="9" l="1"/>
  <c r="H1455" i="9"/>
  <c r="H1457" i="9"/>
  <c r="H1465" i="9"/>
  <c r="I1449" i="9"/>
  <c r="K1449" i="9" s="1"/>
  <c r="S1449" i="9" s="1"/>
  <c r="I1455" i="9"/>
  <c r="K1455" i="9" s="1"/>
  <c r="S1455" i="9" s="1"/>
  <c r="H1461" i="9"/>
  <c r="I1465" i="9"/>
  <c r="K1465" i="9" s="1"/>
  <c r="S1465" i="9" s="1"/>
  <c r="H1464" i="9"/>
  <c r="I1464" i="9" s="1"/>
  <c r="K1464" i="9" s="1"/>
  <c r="R1464" i="9"/>
  <c r="I1461" i="9"/>
  <c r="K1461" i="9" s="1"/>
  <c r="S1461" i="9" s="1"/>
  <c r="H1462" i="9"/>
  <c r="I1462" i="9" s="1"/>
  <c r="K1462" i="9" s="1"/>
  <c r="S1462" i="9" s="1"/>
  <c r="I1457" i="9"/>
  <c r="K1457" i="9" s="1"/>
  <c r="S1457" i="9" s="1"/>
  <c r="H1458" i="9"/>
  <c r="I1458" i="9" s="1"/>
  <c r="K1458" i="9" s="1"/>
  <c r="S1458" i="9" s="1"/>
  <c r="H1459" i="9"/>
  <c r="I1459" i="9" s="1"/>
  <c r="K1459" i="9" s="1"/>
  <c r="S1459" i="9" s="1"/>
  <c r="H1454" i="9"/>
  <c r="I1454" i="9" s="1"/>
  <c r="K1454" i="9" s="1"/>
  <c r="S1454" i="9" s="1"/>
  <c r="H1451" i="9"/>
  <c r="I1451" i="9" s="1"/>
  <c r="K1451" i="9" s="1"/>
  <c r="R1451" i="9"/>
  <c r="H1452" i="9"/>
  <c r="I1452" i="9" s="1"/>
  <c r="K1452" i="9" s="1"/>
  <c r="S1452" i="9" s="1"/>
  <c r="H1448" i="9"/>
  <c r="I1448" i="9" s="1"/>
  <c r="K1448" i="9" s="1"/>
  <c r="S1448" i="9" s="1"/>
  <c r="AB1446" i="9"/>
  <c r="AA1446" i="9"/>
  <c r="Z1446" i="9"/>
  <c r="U1446" i="9"/>
  <c r="X1446" i="9" s="1"/>
  <c r="Q1446" i="9"/>
  <c r="G1446" i="9"/>
  <c r="R1446" i="9" s="1"/>
  <c r="AB1445" i="9"/>
  <c r="AA1445" i="9"/>
  <c r="Z1445" i="9"/>
  <c r="Q1445" i="9"/>
  <c r="G1445" i="9"/>
  <c r="R1445" i="9" s="1"/>
  <c r="T1461" i="9" l="1"/>
  <c r="U1461" i="9" s="1"/>
  <c r="X1461" i="9" s="1"/>
  <c r="S1464" i="9"/>
  <c r="T1464" i="9" s="1"/>
  <c r="U1464" i="9" s="1"/>
  <c r="X1464" i="9" s="1"/>
  <c r="H1446" i="9"/>
  <c r="T1454" i="9"/>
  <c r="U1454" i="9" s="1"/>
  <c r="X1454" i="9" s="1"/>
  <c r="I1446" i="9"/>
  <c r="K1446" i="9" s="1"/>
  <c r="S1446" i="9" s="1"/>
  <c r="T1448" i="9"/>
  <c r="U1448" i="9" s="1"/>
  <c r="X1448" i="9" s="1"/>
  <c r="T1457" i="9"/>
  <c r="U1457" i="9" s="1"/>
  <c r="X1457" i="9" s="1"/>
  <c r="S1451" i="9"/>
  <c r="T1451" i="9" s="1"/>
  <c r="U1451" i="9" s="1"/>
  <c r="X1451" i="9" s="1"/>
  <c r="H1445" i="9"/>
  <c r="I1445" i="9" s="1"/>
  <c r="K1445" i="9" s="1"/>
  <c r="S1445" i="9" s="1"/>
  <c r="AB1443" i="9"/>
  <c r="AA1443" i="9"/>
  <c r="Z1443" i="9"/>
  <c r="U1443" i="9"/>
  <c r="X1443" i="9" s="1"/>
  <c r="Q1443" i="9"/>
  <c r="G1443" i="9"/>
  <c r="R1443" i="9" s="1"/>
  <c r="AB1442" i="9"/>
  <c r="AA1442" i="9"/>
  <c r="Z1442" i="9"/>
  <c r="Q1442" i="9"/>
  <c r="G1442" i="9"/>
  <c r="H1442" i="9" s="1"/>
  <c r="AB1440" i="9"/>
  <c r="AA1440" i="9"/>
  <c r="Z1440" i="9"/>
  <c r="U1440" i="9"/>
  <c r="X1440" i="9" s="1"/>
  <c r="Q1440" i="9"/>
  <c r="G1440" i="9"/>
  <c r="R1440" i="9" s="1"/>
  <c r="AB1439" i="9"/>
  <c r="AA1439" i="9"/>
  <c r="Z1439" i="9"/>
  <c r="Q1439" i="9"/>
  <c r="G1439" i="9"/>
  <c r="AB1437" i="9"/>
  <c r="AA1437" i="9"/>
  <c r="Z1437" i="9"/>
  <c r="U1437" i="9"/>
  <c r="X1437" i="9" s="1"/>
  <c r="Q1437" i="9"/>
  <c r="G1437" i="9"/>
  <c r="R1437" i="9" s="1"/>
  <c r="AB1436" i="9"/>
  <c r="AA1436" i="9"/>
  <c r="Z1436" i="9"/>
  <c r="Q1436" i="9"/>
  <c r="G1436" i="9"/>
  <c r="R1436" i="9" s="1"/>
  <c r="AB1434" i="9"/>
  <c r="AA1434" i="9"/>
  <c r="Z1434" i="9"/>
  <c r="U1434" i="9"/>
  <c r="X1434" i="9" s="1"/>
  <c r="Q1434" i="9"/>
  <c r="G1434" i="9"/>
  <c r="R1434" i="9" s="1"/>
  <c r="AB1433" i="9"/>
  <c r="AA1433" i="9"/>
  <c r="Z1433" i="9"/>
  <c r="Q1433" i="9"/>
  <c r="G1433" i="9"/>
  <c r="R1433" i="9" s="1"/>
  <c r="AB1431" i="9"/>
  <c r="AA1431" i="9"/>
  <c r="Z1431" i="9"/>
  <c r="U1431" i="9"/>
  <c r="X1431" i="9" s="1"/>
  <c r="Q1431" i="9"/>
  <c r="G1431" i="9"/>
  <c r="R1431" i="9" s="1"/>
  <c r="AB1430" i="9"/>
  <c r="AA1430" i="9"/>
  <c r="Z1430" i="9"/>
  <c r="Q1430" i="9"/>
  <c r="G1430" i="9"/>
  <c r="H1430" i="9" s="1"/>
  <c r="AB1428" i="9"/>
  <c r="AA1428" i="9"/>
  <c r="Z1428" i="9"/>
  <c r="U1428" i="9"/>
  <c r="X1428" i="9" s="1"/>
  <c r="Q1428" i="9"/>
  <c r="G1428" i="9"/>
  <c r="R1428" i="9" s="1"/>
  <c r="AB1427" i="9"/>
  <c r="AA1427" i="9"/>
  <c r="Z1427" i="9"/>
  <c r="Q1427" i="9"/>
  <c r="G1427" i="9"/>
  <c r="H1427" i="9" s="1"/>
  <c r="AB1425" i="9"/>
  <c r="AA1425" i="9"/>
  <c r="Z1425" i="9"/>
  <c r="U1425" i="9"/>
  <c r="X1425" i="9" s="1"/>
  <c r="Q1425" i="9"/>
  <c r="G1425" i="9"/>
  <c r="R1425" i="9" s="1"/>
  <c r="AB1424" i="9"/>
  <c r="AA1424" i="9"/>
  <c r="Z1424" i="9"/>
  <c r="Q1424" i="9"/>
  <c r="G1424" i="9"/>
  <c r="R1424" i="9" s="1"/>
  <c r="T1445" i="9" l="1"/>
  <c r="U1445" i="9" s="1"/>
  <c r="X1445" i="9" s="1"/>
  <c r="H1425" i="9"/>
  <c r="I1425" i="9" s="1"/>
  <c r="K1425" i="9" s="1"/>
  <c r="S1425" i="9" s="1"/>
  <c r="R1427" i="9"/>
  <c r="H1434" i="9"/>
  <c r="I1434" i="9" s="1"/>
  <c r="K1434" i="9" s="1"/>
  <c r="S1434" i="9" s="1"/>
  <c r="H1437" i="9"/>
  <c r="R1430" i="9"/>
  <c r="I1437" i="9"/>
  <c r="K1437" i="9" s="1"/>
  <c r="S1437" i="9" s="1"/>
  <c r="I1442" i="9"/>
  <c r="K1442" i="9" s="1"/>
  <c r="R1442" i="9"/>
  <c r="H1443" i="9"/>
  <c r="I1443" i="9" s="1"/>
  <c r="K1443" i="9" s="1"/>
  <c r="S1443" i="9" s="1"/>
  <c r="H1439" i="9"/>
  <c r="I1439" i="9" s="1"/>
  <c r="K1439" i="9" s="1"/>
  <c r="R1439" i="9"/>
  <c r="H1440" i="9"/>
  <c r="I1440" i="9" s="1"/>
  <c r="K1440" i="9" s="1"/>
  <c r="S1440" i="9" s="1"/>
  <c r="H1436" i="9"/>
  <c r="I1436" i="9" s="1"/>
  <c r="K1436" i="9" s="1"/>
  <c r="S1436" i="9" s="1"/>
  <c r="H1433" i="9"/>
  <c r="I1433" i="9" s="1"/>
  <c r="K1433" i="9" s="1"/>
  <c r="S1433" i="9" s="1"/>
  <c r="I1430" i="9"/>
  <c r="K1430" i="9" s="1"/>
  <c r="H1431" i="9"/>
  <c r="I1431" i="9" s="1"/>
  <c r="K1431" i="9" s="1"/>
  <c r="S1431" i="9" s="1"/>
  <c r="I1427" i="9"/>
  <c r="K1427" i="9" s="1"/>
  <c r="H1428" i="9"/>
  <c r="I1428" i="9" s="1"/>
  <c r="K1428" i="9" s="1"/>
  <c r="S1428" i="9" s="1"/>
  <c r="H1424" i="9"/>
  <c r="I1424" i="9" s="1"/>
  <c r="K1424" i="9" s="1"/>
  <c r="S1424" i="9" s="1"/>
  <c r="AB1422" i="9"/>
  <c r="AA1422" i="9"/>
  <c r="Z1422" i="9"/>
  <c r="U1422" i="9"/>
  <c r="X1422" i="9" s="1"/>
  <c r="Q1422" i="9"/>
  <c r="G1422" i="9"/>
  <c r="R1422" i="9" s="1"/>
  <c r="AB1421" i="9"/>
  <c r="AA1421" i="9"/>
  <c r="Z1421" i="9"/>
  <c r="Q1421" i="9"/>
  <c r="G1421" i="9"/>
  <c r="R1421" i="9" s="1"/>
  <c r="AB1419" i="9"/>
  <c r="AA1419" i="9"/>
  <c r="Z1419" i="9"/>
  <c r="U1419" i="9"/>
  <c r="X1419" i="9" s="1"/>
  <c r="Q1419" i="9"/>
  <c r="G1419" i="9"/>
  <c r="R1419" i="9" s="1"/>
  <c r="AB1418" i="9"/>
  <c r="AA1418" i="9"/>
  <c r="Z1418" i="9"/>
  <c r="Q1418" i="9"/>
  <c r="G1418" i="9"/>
  <c r="R1418" i="9" s="1"/>
  <c r="AB1416" i="9"/>
  <c r="AA1416" i="9"/>
  <c r="Z1416" i="9"/>
  <c r="U1416" i="9"/>
  <c r="X1416" i="9" s="1"/>
  <c r="Q1416" i="9"/>
  <c r="G1416" i="9"/>
  <c r="R1416" i="9" s="1"/>
  <c r="AB1415" i="9"/>
  <c r="AA1415" i="9"/>
  <c r="Z1415" i="9"/>
  <c r="Q1415" i="9"/>
  <c r="G1415" i="9"/>
  <c r="AB1413" i="9"/>
  <c r="AA1413" i="9"/>
  <c r="Z1413" i="9"/>
  <c r="U1413" i="9"/>
  <c r="X1413" i="9" s="1"/>
  <c r="Q1413" i="9"/>
  <c r="G1413" i="9"/>
  <c r="R1413" i="9" s="1"/>
  <c r="AB1412" i="9"/>
  <c r="AA1412" i="9"/>
  <c r="Z1412" i="9"/>
  <c r="Q1412" i="9"/>
  <c r="G1412" i="9"/>
  <c r="R1412" i="9" s="1"/>
  <c r="AB1410" i="9"/>
  <c r="AA1410" i="9"/>
  <c r="Z1410" i="9"/>
  <c r="U1410" i="9"/>
  <c r="X1410" i="9" s="1"/>
  <c r="Q1410" i="9"/>
  <c r="G1410" i="9"/>
  <c r="R1410" i="9" s="1"/>
  <c r="AB1409" i="9"/>
  <c r="AA1409" i="9"/>
  <c r="Z1409" i="9"/>
  <c r="Q1409" i="9"/>
  <c r="G1409" i="9"/>
  <c r="R1409" i="9" s="1"/>
  <c r="AB1407" i="9"/>
  <c r="AA1407" i="9"/>
  <c r="Z1407" i="9"/>
  <c r="U1407" i="9"/>
  <c r="X1407" i="9" s="1"/>
  <c r="Q1407" i="9"/>
  <c r="G1407" i="9"/>
  <c r="R1407" i="9" s="1"/>
  <c r="AB1406" i="9"/>
  <c r="AA1406" i="9"/>
  <c r="Z1406" i="9"/>
  <c r="Q1406" i="9"/>
  <c r="G1406" i="9"/>
  <c r="H1406" i="9" s="1"/>
  <c r="AB1404" i="9"/>
  <c r="AA1404" i="9"/>
  <c r="Z1404" i="9"/>
  <c r="U1404" i="9"/>
  <c r="X1404" i="9" s="1"/>
  <c r="Q1404" i="9"/>
  <c r="G1404" i="9"/>
  <c r="R1404" i="9" s="1"/>
  <c r="AB1403" i="9"/>
  <c r="AA1403" i="9"/>
  <c r="Z1403" i="9"/>
  <c r="Q1403" i="9"/>
  <c r="G1403" i="9"/>
  <c r="R1403" i="9" s="1"/>
  <c r="H1421" i="9" l="1"/>
  <c r="I1421" i="9" s="1"/>
  <c r="K1421" i="9" s="1"/>
  <c r="S1421" i="9" s="1"/>
  <c r="S1442" i="9"/>
  <c r="T1424" i="9"/>
  <c r="U1424" i="9" s="1"/>
  <c r="X1424" i="9" s="1"/>
  <c r="H1419" i="9"/>
  <c r="H1404" i="9"/>
  <c r="I1404" i="9" s="1"/>
  <c r="K1404" i="9" s="1"/>
  <c r="S1404" i="9" s="1"/>
  <c r="H1410" i="9"/>
  <c r="I1410" i="9" s="1"/>
  <c r="K1410" i="9" s="1"/>
  <c r="S1410" i="9" s="1"/>
  <c r="I1419" i="9"/>
  <c r="K1419" i="9" s="1"/>
  <c r="S1419" i="9" s="1"/>
  <c r="T1433" i="9"/>
  <c r="U1433" i="9" s="1"/>
  <c r="X1433" i="9" s="1"/>
  <c r="T1442" i="9"/>
  <c r="U1442" i="9" s="1"/>
  <c r="X1442" i="9" s="1"/>
  <c r="S1439" i="9"/>
  <c r="T1439" i="9" s="1"/>
  <c r="U1439" i="9" s="1"/>
  <c r="X1439" i="9" s="1"/>
  <c r="T1436" i="9"/>
  <c r="U1436" i="9" s="1"/>
  <c r="X1436" i="9" s="1"/>
  <c r="S1430" i="9"/>
  <c r="T1430" i="9" s="1"/>
  <c r="U1430" i="9" s="1"/>
  <c r="X1430" i="9" s="1"/>
  <c r="S1427" i="9"/>
  <c r="T1427" i="9" s="1"/>
  <c r="U1427" i="9" s="1"/>
  <c r="X1427" i="9" s="1"/>
  <c r="H1422" i="9"/>
  <c r="I1422" i="9" s="1"/>
  <c r="K1422" i="9" s="1"/>
  <c r="S1422" i="9" s="1"/>
  <c r="H1418" i="9"/>
  <c r="I1418" i="9" s="1"/>
  <c r="K1418" i="9" s="1"/>
  <c r="S1418" i="9" s="1"/>
  <c r="R1406" i="9"/>
  <c r="H1412" i="9"/>
  <c r="I1412" i="9" s="1"/>
  <c r="K1412" i="9" s="1"/>
  <c r="S1412" i="9" s="1"/>
  <c r="H1415" i="9"/>
  <c r="I1415" i="9" s="1"/>
  <c r="K1415" i="9" s="1"/>
  <c r="R1415" i="9"/>
  <c r="H1416" i="9"/>
  <c r="I1416" i="9" s="1"/>
  <c r="K1416" i="9" s="1"/>
  <c r="S1416" i="9" s="1"/>
  <c r="H1413" i="9"/>
  <c r="I1413" i="9" s="1"/>
  <c r="K1413" i="9" s="1"/>
  <c r="S1413" i="9" s="1"/>
  <c r="H1409" i="9"/>
  <c r="I1409" i="9" s="1"/>
  <c r="K1409" i="9" s="1"/>
  <c r="S1409" i="9" s="1"/>
  <c r="I1406" i="9"/>
  <c r="K1406" i="9" s="1"/>
  <c r="H1407" i="9"/>
  <c r="I1407" i="9" s="1"/>
  <c r="K1407" i="9" s="1"/>
  <c r="S1407" i="9" s="1"/>
  <c r="H1403" i="9"/>
  <c r="I1403" i="9" s="1"/>
  <c r="K1403" i="9" s="1"/>
  <c r="S1403" i="9" s="1"/>
  <c r="AB1401" i="9"/>
  <c r="AA1401" i="9"/>
  <c r="Z1401" i="9"/>
  <c r="U1401" i="9"/>
  <c r="X1401" i="9" s="1"/>
  <c r="Q1401" i="9"/>
  <c r="G1401" i="9"/>
  <c r="R1401" i="9" s="1"/>
  <c r="AB1400" i="9"/>
  <c r="AA1400" i="9"/>
  <c r="Z1400" i="9"/>
  <c r="Q1400" i="9"/>
  <c r="G1400" i="9"/>
  <c r="R1400" i="9" s="1"/>
  <c r="T1418" i="9" l="1"/>
  <c r="U1418" i="9" s="1"/>
  <c r="X1418" i="9" s="1"/>
  <c r="T1421" i="9"/>
  <c r="U1421" i="9" s="1"/>
  <c r="X1421" i="9" s="1"/>
  <c r="T1412" i="9"/>
  <c r="U1412" i="9" s="1"/>
  <c r="X1412" i="9" s="1"/>
  <c r="T1409" i="9"/>
  <c r="U1409" i="9" s="1"/>
  <c r="X1409" i="9" s="1"/>
  <c r="S1415" i="9"/>
  <c r="T1415" i="9" s="1"/>
  <c r="U1415" i="9" s="1"/>
  <c r="X1415" i="9" s="1"/>
  <c r="S1406" i="9"/>
  <c r="T1406" i="9" s="1"/>
  <c r="U1406" i="9" s="1"/>
  <c r="X1406" i="9" s="1"/>
  <c r="T1403" i="9"/>
  <c r="U1403" i="9" s="1"/>
  <c r="X1403" i="9" s="1"/>
  <c r="H1400" i="9"/>
  <c r="I1400" i="9" s="1"/>
  <c r="K1400" i="9" s="1"/>
  <c r="S1400" i="9" s="1"/>
  <c r="H1401" i="9"/>
  <c r="I1401" i="9" s="1"/>
  <c r="K1401" i="9" s="1"/>
  <c r="S1401" i="9" s="1"/>
  <c r="AB1398" i="9"/>
  <c r="AA1398" i="9"/>
  <c r="Z1398" i="9"/>
  <c r="U1398" i="9"/>
  <c r="X1398" i="9" s="1"/>
  <c r="Q1398" i="9"/>
  <c r="G1398" i="9"/>
  <c r="R1398" i="9" s="1"/>
  <c r="AB1397" i="9"/>
  <c r="AA1397" i="9"/>
  <c r="Z1397" i="9"/>
  <c r="Q1397" i="9"/>
  <c r="G1397" i="9"/>
  <c r="R1397" i="9" s="1"/>
  <c r="AB1395" i="9"/>
  <c r="AA1395" i="9"/>
  <c r="Z1395" i="9"/>
  <c r="U1395" i="9"/>
  <c r="X1395" i="9" s="1"/>
  <c r="Q1395" i="9"/>
  <c r="G1395" i="9"/>
  <c r="R1395" i="9" s="1"/>
  <c r="AB1394" i="9"/>
  <c r="AA1394" i="9"/>
  <c r="Z1394" i="9"/>
  <c r="Q1394" i="9"/>
  <c r="G1394" i="9"/>
  <c r="R1394" i="9" s="1"/>
  <c r="H1394" i="9" l="1"/>
  <c r="I1394" i="9" s="1"/>
  <c r="K1394" i="9" s="1"/>
  <c r="S1394" i="9" s="1"/>
  <c r="H1397" i="9"/>
  <c r="T1400" i="9"/>
  <c r="U1400" i="9" s="1"/>
  <c r="X1400" i="9" s="1"/>
  <c r="I1397" i="9"/>
  <c r="K1397" i="9" s="1"/>
  <c r="S1397" i="9" s="1"/>
  <c r="H1398" i="9"/>
  <c r="I1398" i="9" s="1"/>
  <c r="K1398" i="9" s="1"/>
  <c r="S1398" i="9" s="1"/>
  <c r="H1395" i="9"/>
  <c r="I1395" i="9" s="1"/>
  <c r="K1395" i="9" s="1"/>
  <c r="S1395" i="9" s="1"/>
  <c r="AB1392" i="9"/>
  <c r="AA1392" i="9"/>
  <c r="Z1392" i="9"/>
  <c r="U1392" i="9"/>
  <c r="X1392" i="9" s="1"/>
  <c r="Q1392" i="9"/>
  <c r="G1392" i="9"/>
  <c r="R1392" i="9" s="1"/>
  <c r="AB1391" i="9"/>
  <c r="AA1391" i="9"/>
  <c r="Z1391" i="9"/>
  <c r="Q1391" i="9"/>
  <c r="G1391" i="9"/>
  <c r="T1394" i="9" l="1"/>
  <c r="U1394" i="9" s="1"/>
  <c r="X1394" i="9" s="1"/>
  <c r="T1397" i="9"/>
  <c r="U1397" i="9" s="1"/>
  <c r="X1397" i="9" s="1"/>
  <c r="H1391" i="9"/>
  <c r="I1391" i="9" s="1"/>
  <c r="K1391" i="9" s="1"/>
  <c r="R1391" i="9"/>
  <c r="H1392" i="9"/>
  <c r="I1392" i="9" s="1"/>
  <c r="K1392" i="9" s="1"/>
  <c r="S1392" i="9" s="1"/>
  <c r="AB1389" i="9"/>
  <c r="AA1389" i="9"/>
  <c r="Z1389" i="9"/>
  <c r="U1389" i="9"/>
  <c r="X1389" i="9" s="1"/>
  <c r="Q1389" i="9"/>
  <c r="G1389" i="9"/>
  <c r="R1389" i="9" s="1"/>
  <c r="AB1388" i="9"/>
  <c r="AA1388" i="9"/>
  <c r="Z1388" i="9"/>
  <c r="Q1388" i="9"/>
  <c r="G1388" i="9"/>
  <c r="AB1386" i="9"/>
  <c r="AA1386" i="9"/>
  <c r="Z1386" i="9"/>
  <c r="U1386" i="9"/>
  <c r="X1386" i="9" s="1"/>
  <c r="Q1386" i="9"/>
  <c r="G1386" i="9"/>
  <c r="R1386" i="9" s="1"/>
  <c r="AB1385" i="9"/>
  <c r="AA1385" i="9"/>
  <c r="Z1385" i="9"/>
  <c r="Q1385" i="9"/>
  <c r="G1385" i="9"/>
  <c r="H1385" i="9" s="1"/>
  <c r="AB1383" i="9"/>
  <c r="AA1383" i="9"/>
  <c r="Z1383" i="9"/>
  <c r="U1383" i="9"/>
  <c r="X1383" i="9" s="1"/>
  <c r="Q1383" i="9"/>
  <c r="G1383" i="9"/>
  <c r="R1383" i="9" s="1"/>
  <c r="AB1382" i="9"/>
  <c r="AA1382" i="9"/>
  <c r="Z1382" i="9"/>
  <c r="Q1382" i="9"/>
  <c r="G1382" i="9"/>
  <c r="R1382" i="9" s="1"/>
  <c r="AB1380" i="9"/>
  <c r="AA1380" i="9"/>
  <c r="Z1380" i="9"/>
  <c r="U1380" i="9"/>
  <c r="X1380" i="9" s="1"/>
  <c r="Q1380" i="9"/>
  <c r="G1380" i="9"/>
  <c r="R1380" i="9" s="1"/>
  <c r="AB1379" i="9"/>
  <c r="AA1379" i="9"/>
  <c r="Z1379" i="9"/>
  <c r="Q1379" i="9"/>
  <c r="G1379" i="9"/>
  <c r="R1379" i="9" s="1"/>
  <c r="H1380" i="9" l="1"/>
  <c r="I1380" i="9" s="1"/>
  <c r="K1380" i="9" s="1"/>
  <c r="S1380" i="9" s="1"/>
  <c r="H1383" i="9"/>
  <c r="S1391" i="9"/>
  <c r="I1383" i="9"/>
  <c r="K1383" i="9" s="1"/>
  <c r="S1383" i="9" s="1"/>
  <c r="T1391" i="9"/>
  <c r="U1391" i="9" s="1"/>
  <c r="X1391" i="9" s="1"/>
  <c r="H1388" i="9"/>
  <c r="I1388" i="9" s="1"/>
  <c r="K1388" i="9" s="1"/>
  <c r="R1388" i="9"/>
  <c r="H1389" i="9"/>
  <c r="I1389" i="9" s="1"/>
  <c r="K1389" i="9" s="1"/>
  <c r="S1389" i="9" s="1"/>
  <c r="I1385" i="9"/>
  <c r="K1385" i="9" s="1"/>
  <c r="R1385" i="9"/>
  <c r="H1386" i="9"/>
  <c r="I1386" i="9" s="1"/>
  <c r="K1386" i="9" s="1"/>
  <c r="S1386" i="9" s="1"/>
  <c r="H1382" i="9"/>
  <c r="I1382" i="9" s="1"/>
  <c r="K1382" i="9" s="1"/>
  <c r="S1382" i="9" s="1"/>
  <c r="H1379" i="9"/>
  <c r="I1379" i="9" s="1"/>
  <c r="K1379" i="9" s="1"/>
  <c r="AB1377" i="9"/>
  <c r="AA1377" i="9"/>
  <c r="Z1377" i="9"/>
  <c r="U1377" i="9"/>
  <c r="X1377" i="9" s="1"/>
  <c r="Q1377" i="9"/>
  <c r="G1377" i="9"/>
  <c r="R1377" i="9" s="1"/>
  <c r="AB1376" i="9"/>
  <c r="AA1376" i="9"/>
  <c r="Z1376" i="9"/>
  <c r="Q1376" i="9"/>
  <c r="G1376" i="9"/>
  <c r="S1388" i="9" l="1"/>
  <c r="T1388" i="9" s="1"/>
  <c r="U1388" i="9" s="1"/>
  <c r="X1388" i="9" s="1"/>
  <c r="S1385" i="9"/>
  <c r="T1385" i="9" s="1"/>
  <c r="U1385" i="9" s="1"/>
  <c r="X1385" i="9" s="1"/>
  <c r="T1382" i="9"/>
  <c r="U1382" i="9" s="1"/>
  <c r="X1382" i="9" s="1"/>
  <c r="S1379" i="9"/>
  <c r="T1379" i="9" s="1"/>
  <c r="U1379" i="9" s="1"/>
  <c r="X1379" i="9" s="1"/>
  <c r="H1376" i="9"/>
  <c r="I1376" i="9" s="1"/>
  <c r="K1376" i="9" s="1"/>
  <c r="R1376" i="9"/>
  <c r="H1377" i="9"/>
  <c r="I1377" i="9" s="1"/>
  <c r="K1377" i="9" s="1"/>
  <c r="S1377" i="9" s="1"/>
  <c r="AB1374" i="9"/>
  <c r="AA1374" i="9"/>
  <c r="Z1374" i="9"/>
  <c r="X1374" i="9"/>
  <c r="U1374" i="9"/>
  <c r="Q1374" i="9"/>
  <c r="G1374" i="9"/>
  <c r="R1374" i="9" s="1"/>
  <c r="AB1373" i="9"/>
  <c r="AA1373" i="9"/>
  <c r="Z1373" i="9"/>
  <c r="Q1373" i="9"/>
  <c r="G1373" i="9"/>
  <c r="R1373" i="9" s="1"/>
  <c r="AB1371" i="9"/>
  <c r="AA1371" i="9"/>
  <c r="Z1371" i="9"/>
  <c r="U1371" i="9"/>
  <c r="X1371" i="9" s="1"/>
  <c r="Q1371" i="9"/>
  <c r="G1371" i="9"/>
  <c r="R1371" i="9" s="1"/>
  <c r="AB1370" i="9"/>
  <c r="AA1370" i="9"/>
  <c r="Z1370" i="9"/>
  <c r="Q1370" i="9"/>
  <c r="G1370" i="9"/>
  <c r="AB1368" i="9"/>
  <c r="AA1368" i="9"/>
  <c r="Z1368" i="9"/>
  <c r="U1368" i="9"/>
  <c r="X1368" i="9" s="1"/>
  <c r="Q1368" i="9"/>
  <c r="G1368" i="9"/>
  <c r="R1368" i="9" s="1"/>
  <c r="AB1367" i="9"/>
  <c r="AA1367" i="9"/>
  <c r="Z1367" i="9"/>
  <c r="Q1367" i="9"/>
  <c r="G1367" i="9"/>
  <c r="R1367" i="9" s="1"/>
  <c r="AB1365" i="9"/>
  <c r="AA1365" i="9"/>
  <c r="Z1365" i="9"/>
  <c r="U1365" i="9"/>
  <c r="X1365" i="9" s="1"/>
  <c r="Q1365" i="9"/>
  <c r="G1365" i="9"/>
  <c r="R1365" i="9" s="1"/>
  <c r="AB1364" i="9"/>
  <c r="AA1364" i="9"/>
  <c r="Z1364" i="9"/>
  <c r="Q1364" i="9"/>
  <c r="G1364" i="9"/>
  <c r="R1364" i="9" s="1"/>
  <c r="AB1362" i="9"/>
  <c r="AA1362" i="9"/>
  <c r="Z1362" i="9"/>
  <c r="U1362" i="9"/>
  <c r="X1362" i="9" s="1"/>
  <c r="Q1362" i="9"/>
  <c r="G1362" i="9"/>
  <c r="R1362" i="9" s="1"/>
  <c r="AB1361" i="9"/>
  <c r="AA1361" i="9"/>
  <c r="Z1361" i="9"/>
  <c r="Q1361" i="9"/>
  <c r="G1361" i="9"/>
  <c r="R1361" i="9" s="1"/>
  <c r="AB1359" i="9"/>
  <c r="AA1359" i="9"/>
  <c r="Z1359" i="9"/>
  <c r="U1359" i="9"/>
  <c r="X1359" i="9" s="1"/>
  <c r="Q1359" i="9"/>
  <c r="G1359" i="9"/>
  <c r="R1359" i="9" s="1"/>
  <c r="AB1358" i="9"/>
  <c r="AA1358" i="9"/>
  <c r="Z1358" i="9"/>
  <c r="Q1358" i="9"/>
  <c r="G1358" i="9"/>
  <c r="H1362" i="9" l="1"/>
  <c r="H1365" i="9"/>
  <c r="I1362" i="9"/>
  <c r="K1362" i="9" s="1"/>
  <c r="S1362" i="9" s="1"/>
  <c r="I1365" i="9"/>
  <c r="K1365" i="9" s="1"/>
  <c r="S1365" i="9" s="1"/>
  <c r="H1373" i="9"/>
  <c r="I1373" i="9" s="1"/>
  <c r="K1373" i="9" s="1"/>
  <c r="S1373" i="9" s="1"/>
  <c r="S1376" i="9"/>
  <c r="T1376" i="9" s="1"/>
  <c r="U1376" i="9" s="1"/>
  <c r="X1376" i="9" s="1"/>
  <c r="H1374" i="9"/>
  <c r="I1374" i="9" s="1"/>
  <c r="K1374" i="9" s="1"/>
  <c r="S1374" i="9" s="1"/>
  <c r="H1370" i="9"/>
  <c r="I1370" i="9" s="1"/>
  <c r="K1370" i="9" s="1"/>
  <c r="R1370" i="9"/>
  <c r="H1371" i="9"/>
  <c r="I1371" i="9" s="1"/>
  <c r="K1371" i="9" s="1"/>
  <c r="S1371" i="9" s="1"/>
  <c r="H1367" i="9"/>
  <c r="I1367" i="9" s="1"/>
  <c r="K1367" i="9" s="1"/>
  <c r="S1367" i="9" s="1"/>
  <c r="H1368" i="9"/>
  <c r="I1368" i="9" s="1"/>
  <c r="K1368" i="9" s="1"/>
  <c r="S1368" i="9" s="1"/>
  <c r="H1364" i="9"/>
  <c r="I1364" i="9" s="1"/>
  <c r="K1364" i="9" s="1"/>
  <c r="S1364" i="9" s="1"/>
  <c r="H1361" i="9"/>
  <c r="I1361" i="9" s="1"/>
  <c r="K1361" i="9" s="1"/>
  <c r="S1361" i="9" s="1"/>
  <c r="H1358" i="9"/>
  <c r="I1358" i="9" s="1"/>
  <c r="K1358" i="9" s="1"/>
  <c r="R1358" i="9"/>
  <c r="H1359" i="9"/>
  <c r="I1359" i="9" s="1"/>
  <c r="K1359" i="9" s="1"/>
  <c r="S1359" i="9" s="1"/>
  <c r="AB1356" i="9"/>
  <c r="AA1356" i="9"/>
  <c r="Z1356" i="9"/>
  <c r="U1356" i="9"/>
  <c r="X1356" i="9" s="1"/>
  <c r="Q1356" i="9"/>
  <c r="G1356" i="9"/>
  <c r="R1356" i="9" s="1"/>
  <c r="AB1355" i="9"/>
  <c r="AA1355" i="9"/>
  <c r="Z1355" i="9"/>
  <c r="Q1355" i="9"/>
  <c r="G1355" i="9"/>
  <c r="R1355" i="9" s="1"/>
  <c r="AB1353" i="9"/>
  <c r="AA1353" i="9"/>
  <c r="Z1353" i="9"/>
  <c r="U1353" i="9"/>
  <c r="X1353" i="9" s="1"/>
  <c r="Q1353" i="9"/>
  <c r="G1353" i="9"/>
  <c r="R1353" i="9" s="1"/>
  <c r="AB1352" i="9"/>
  <c r="AA1352" i="9"/>
  <c r="Z1352" i="9"/>
  <c r="Q1352" i="9"/>
  <c r="G1352" i="9"/>
  <c r="R1352" i="9" s="1"/>
  <c r="AB1350" i="9"/>
  <c r="AA1350" i="9"/>
  <c r="Z1350" i="9"/>
  <c r="U1350" i="9"/>
  <c r="X1350" i="9" s="1"/>
  <c r="Q1350" i="9"/>
  <c r="G1350" i="9"/>
  <c r="R1350" i="9" s="1"/>
  <c r="AB1349" i="9"/>
  <c r="AA1349" i="9"/>
  <c r="Z1349" i="9"/>
  <c r="Q1349" i="9"/>
  <c r="G1349" i="9"/>
  <c r="R1349" i="9" s="1"/>
  <c r="AB1347" i="9"/>
  <c r="AA1347" i="9"/>
  <c r="Z1347" i="9"/>
  <c r="U1347" i="9"/>
  <c r="X1347" i="9" s="1"/>
  <c r="Q1347" i="9"/>
  <c r="G1347" i="9"/>
  <c r="R1347" i="9" s="1"/>
  <c r="AB1346" i="9"/>
  <c r="AA1346" i="9"/>
  <c r="Z1346" i="9"/>
  <c r="Q1346" i="9"/>
  <c r="G1346" i="9"/>
  <c r="R1346" i="9" s="1"/>
  <c r="AB1344" i="9"/>
  <c r="AA1344" i="9"/>
  <c r="Z1344" i="9"/>
  <c r="U1344" i="9"/>
  <c r="X1344" i="9" s="1"/>
  <c r="Q1344" i="9"/>
  <c r="G1344" i="9"/>
  <c r="AB1343" i="9"/>
  <c r="AA1343" i="9"/>
  <c r="Z1343" i="9"/>
  <c r="Q1343" i="9"/>
  <c r="G1343" i="9"/>
  <c r="R1343" i="9" s="1"/>
  <c r="H1353" i="9" l="1"/>
  <c r="H1350" i="9"/>
  <c r="S1358" i="9"/>
  <c r="T1358" i="9" s="1"/>
  <c r="U1358" i="9" s="1"/>
  <c r="X1358" i="9" s="1"/>
  <c r="I1350" i="9"/>
  <c r="K1350" i="9" s="1"/>
  <c r="I1353" i="9"/>
  <c r="K1353" i="9" s="1"/>
  <c r="H1356" i="9"/>
  <c r="I1356" i="9" s="1"/>
  <c r="K1356" i="9" s="1"/>
  <c r="S1356" i="9" s="1"/>
  <c r="T1361" i="9"/>
  <c r="U1361" i="9" s="1"/>
  <c r="X1361" i="9" s="1"/>
  <c r="S1350" i="9"/>
  <c r="T1364" i="9"/>
  <c r="U1364" i="9" s="1"/>
  <c r="X1364" i="9" s="1"/>
  <c r="T1373" i="9"/>
  <c r="U1373" i="9" s="1"/>
  <c r="X1373" i="9" s="1"/>
  <c r="S1370" i="9"/>
  <c r="T1370" i="9" s="1"/>
  <c r="U1370" i="9" s="1"/>
  <c r="X1370" i="9" s="1"/>
  <c r="T1367" i="9"/>
  <c r="U1367" i="9" s="1"/>
  <c r="X1367" i="9" s="1"/>
  <c r="H1355" i="9"/>
  <c r="I1355" i="9" s="1"/>
  <c r="K1355" i="9" s="1"/>
  <c r="S1355" i="9" s="1"/>
  <c r="S1353" i="9"/>
  <c r="H1352" i="9"/>
  <c r="I1352" i="9" s="1"/>
  <c r="K1352" i="9" s="1"/>
  <c r="S1352" i="9" s="1"/>
  <c r="H1349" i="9"/>
  <c r="I1349" i="9" s="1"/>
  <c r="K1349" i="9" s="1"/>
  <c r="H1344" i="9"/>
  <c r="I1344" i="9" s="1"/>
  <c r="K1344" i="9" s="1"/>
  <c r="R1344" i="9"/>
  <c r="H1346" i="9"/>
  <c r="I1346" i="9" s="1"/>
  <c r="K1346" i="9" s="1"/>
  <c r="H1347" i="9"/>
  <c r="I1347" i="9" s="1"/>
  <c r="K1347" i="9" s="1"/>
  <c r="S1347" i="9" s="1"/>
  <c r="H1343" i="9"/>
  <c r="I1343" i="9" s="1"/>
  <c r="K1343" i="9" s="1"/>
  <c r="S1343" i="9" s="1"/>
  <c r="AB1341" i="9"/>
  <c r="AA1341" i="9"/>
  <c r="Z1341" i="9"/>
  <c r="U1341" i="9"/>
  <c r="X1341" i="9" s="1"/>
  <c r="Q1341" i="9"/>
  <c r="G1341" i="9"/>
  <c r="R1341" i="9" s="1"/>
  <c r="AB1340" i="9"/>
  <c r="AA1340" i="9"/>
  <c r="Z1340" i="9"/>
  <c r="U1340" i="9"/>
  <c r="X1340" i="9" s="1"/>
  <c r="Q1340" i="9"/>
  <c r="G1340" i="9"/>
  <c r="R1340" i="9" s="1"/>
  <c r="AB1339" i="9"/>
  <c r="AA1339" i="9"/>
  <c r="Z1339" i="9"/>
  <c r="U1339" i="9"/>
  <c r="X1339" i="9" s="1"/>
  <c r="Q1339" i="9"/>
  <c r="G1339" i="9"/>
  <c r="R1339" i="9" s="1"/>
  <c r="AB1338" i="9"/>
  <c r="AA1338" i="9"/>
  <c r="Z1338" i="9"/>
  <c r="Q1338" i="9"/>
  <c r="G1338" i="9"/>
  <c r="R1338" i="9" s="1"/>
  <c r="T1355" i="9" l="1"/>
  <c r="U1355" i="9" s="1"/>
  <c r="X1355" i="9" s="1"/>
  <c r="T1352" i="9"/>
  <c r="U1352" i="9" s="1"/>
  <c r="X1352" i="9" s="1"/>
  <c r="S1349" i="9"/>
  <c r="T1349" i="9" s="1"/>
  <c r="U1349" i="9" s="1"/>
  <c r="X1349" i="9" s="1"/>
  <c r="S1344" i="9"/>
  <c r="T1343" i="9" s="1"/>
  <c r="U1343" i="9" s="1"/>
  <c r="X1343" i="9" s="1"/>
  <c r="H1338" i="9"/>
  <c r="I1338" i="9" s="1"/>
  <c r="K1338" i="9" s="1"/>
  <c r="S1338" i="9" s="1"/>
  <c r="S1346" i="9"/>
  <c r="T1346" i="9" s="1"/>
  <c r="U1346" i="9" s="1"/>
  <c r="X1346" i="9" s="1"/>
  <c r="H1339" i="9"/>
  <c r="I1339" i="9" s="1"/>
  <c r="K1339" i="9" s="1"/>
  <c r="S1339" i="9" s="1"/>
  <c r="H1340" i="9"/>
  <c r="I1340" i="9" s="1"/>
  <c r="K1340" i="9" s="1"/>
  <c r="S1340" i="9" s="1"/>
  <c r="H1341" i="9"/>
  <c r="I1341" i="9" s="1"/>
  <c r="K1341" i="9" s="1"/>
  <c r="S1341" i="9" s="1"/>
  <c r="AB1336" i="9"/>
  <c r="AA1336" i="9"/>
  <c r="Z1336" i="9"/>
  <c r="U1336" i="9"/>
  <c r="X1336" i="9" s="1"/>
  <c r="Q1336" i="9"/>
  <c r="G1336" i="9"/>
  <c r="R1336" i="9" s="1"/>
  <c r="AB1335" i="9"/>
  <c r="AA1335" i="9"/>
  <c r="Z1335" i="9"/>
  <c r="Q1335" i="9"/>
  <c r="G1335" i="9"/>
  <c r="T1338" i="9" l="1"/>
  <c r="U1338" i="9" s="1"/>
  <c r="X1338" i="9" s="1"/>
  <c r="H1335" i="9"/>
  <c r="I1335" i="9" s="1"/>
  <c r="K1335" i="9" s="1"/>
  <c r="R1335" i="9"/>
  <c r="H1336" i="9"/>
  <c r="I1336" i="9" s="1"/>
  <c r="K1336" i="9" s="1"/>
  <c r="S1336" i="9" s="1"/>
  <c r="AB1333" i="9"/>
  <c r="AA1333" i="9"/>
  <c r="Z1333" i="9"/>
  <c r="U1333" i="9"/>
  <c r="X1333" i="9" s="1"/>
  <c r="Q1333" i="9"/>
  <c r="G1333" i="9"/>
  <c r="R1333" i="9" s="1"/>
  <c r="AB1332" i="9"/>
  <c r="AA1332" i="9"/>
  <c r="Z1332" i="9"/>
  <c r="Q1332" i="9"/>
  <c r="G1332" i="9"/>
  <c r="R1332" i="9" s="1"/>
  <c r="H1333" i="9" l="1"/>
  <c r="I1333" i="9" s="1"/>
  <c r="K1333" i="9" s="1"/>
  <c r="S1333" i="9" s="1"/>
  <c r="S1335" i="9"/>
  <c r="T1335" i="9" s="1"/>
  <c r="U1335" i="9" s="1"/>
  <c r="X1335" i="9" s="1"/>
  <c r="H1332" i="9"/>
  <c r="I1332" i="9" s="1"/>
  <c r="K1332" i="9" s="1"/>
  <c r="S1332" i="9" s="1"/>
  <c r="AB1330" i="9"/>
  <c r="AA1330" i="9"/>
  <c r="Z1330" i="9"/>
  <c r="U1330" i="9"/>
  <c r="X1330" i="9" s="1"/>
  <c r="Q1330" i="9"/>
  <c r="G1330" i="9"/>
  <c r="R1330" i="9" s="1"/>
  <c r="AB1329" i="9"/>
  <c r="AA1329" i="9"/>
  <c r="Z1329" i="9"/>
  <c r="Q1329" i="9"/>
  <c r="G1329" i="9"/>
  <c r="R1329" i="9" s="1"/>
  <c r="AB1327" i="9"/>
  <c r="AA1327" i="9"/>
  <c r="Z1327" i="9"/>
  <c r="U1327" i="9"/>
  <c r="X1327" i="9" s="1"/>
  <c r="Q1327" i="9"/>
  <c r="G1327" i="9"/>
  <c r="R1327" i="9" s="1"/>
  <c r="AB1326" i="9"/>
  <c r="AA1326" i="9"/>
  <c r="Z1326" i="9"/>
  <c r="Q1326" i="9"/>
  <c r="G1326" i="9"/>
  <c r="H1326" i="9" s="1"/>
  <c r="AB1324" i="9"/>
  <c r="AA1324" i="9"/>
  <c r="Z1324" i="9"/>
  <c r="U1324" i="9"/>
  <c r="X1324" i="9" s="1"/>
  <c r="Q1324" i="9"/>
  <c r="G1324" i="9"/>
  <c r="R1324" i="9" s="1"/>
  <c r="AB1323" i="9"/>
  <c r="AA1323" i="9"/>
  <c r="Z1323" i="9"/>
  <c r="Q1323" i="9"/>
  <c r="G1323" i="9"/>
  <c r="R1323" i="9" s="1"/>
  <c r="AB1321" i="9"/>
  <c r="AA1321" i="9"/>
  <c r="Z1321" i="9"/>
  <c r="U1321" i="9"/>
  <c r="X1321" i="9" s="1"/>
  <c r="Q1321" i="9"/>
  <c r="G1321" i="9"/>
  <c r="R1321" i="9" s="1"/>
  <c r="AB1320" i="9"/>
  <c r="AA1320" i="9"/>
  <c r="Z1320" i="9"/>
  <c r="Q1320" i="9"/>
  <c r="G1320" i="9"/>
  <c r="R1320" i="9" s="1"/>
  <c r="AB1318" i="9"/>
  <c r="AA1318" i="9"/>
  <c r="Z1318" i="9"/>
  <c r="U1318" i="9"/>
  <c r="X1318" i="9" s="1"/>
  <c r="Q1318" i="9"/>
  <c r="G1318" i="9"/>
  <c r="R1318" i="9" s="1"/>
  <c r="AB1317" i="9"/>
  <c r="AA1317" i="9"/>
  <c r="Z1317" i="9"/>
  <c r="Q1317" i="9"/>
  <c r="G1317" i="9"/>
  <c r="AB1315" i="9"/>
  <c r="AA1315" i="9"/>
  <c r="Z1315" i="9"/>
  <c r="U1315" i="9"/>
  <c r="X1315" i="9" s="1"/>
  <c r="Q1315" i="9"/>
  <c r="G1315" i="9"/>
  <c r="R1315" i="9" s="1"/>
  <c r="AB1314" i="9"/>
  <c r="AA1314" i="9"/>
  <c r="Z1314" i="9"/>
  <c r="Q1314" i="9"/>
  <c r="G1314" i="9"/>
  <c r="AB1312" i="9"/>
  <c r="AA1312" i="9"/>
  <c r="Z1312" i="9"/>
  <c r="U1312" i="9"/>
  <c r="X1312" i="9" s="1"/>
  <c r="Q1312" i="9"/>
  <c r="G1312" i="9"/>
  <c r="R1312" i="9" s="1"/>
  <c r="AB1311" i="9"/>
  <c r="AA1311" i="9"/>
  <c r="Z1311" i="9"/>
  <c r="Q1311" i="9"/>
  <c r="G1311" i="9"/>
  <c r="R1311" i="9" s="1"/>
  <c r="AB1309" i="9"/>
  <c r="AA1309" i="9"/>
  <c r="Z1309" i="9"/>
  <c r="U1309" i="9"/>
  <c r="X1309" i="9" s="1"/>
  <c r="Q1309" i="9"/>
  <c r="G1309" i="9"/>
  <c r="R1309" i="9" s="1"/>
  <c r="AB1308" i="9"/>
  <c r="AA1308" i="9"/>
  <c r="Z1308" i="9"/>
  <c r="Q1308" i="9"/>
  <c r="G1308" i="9"/>
  <c r="R1308" i="9" s="1"/>
  <c r="AB1306" i="9"/>
  <c r="AA1306" i="9"/>
  <c r="Z1306" i="9"/>
  <c r="U1306" i="9"/>
  <c r="X1306" i="9" s="1"/>
  <c r="Q1306" i="9"/>
  <c r="G1306" i="9"/>
  <c r="AB1305" i="9"/>
  <c r="AA1305" i="9"/>
  <c r="Z1305" i="9"/>
  <c r="Q1305" i="9"/>
  <c r="G1305" i="9"/>
  <c r="R1305" i="9" s="1"/>
  <c r="AB1303" i="9"/>
  <c r="AA1303" i="9"/>
  <c r="Z1303" i="9"/>
  <c r="U1303" i="9"/>
  <c r="X1303" i="9" s="1"/>
  <c r="Q1303" i="9"/>
  <c r="G1303" i="9"/>
  <c r="R1303" i="9" s="1"/>
  <c r="AB1302" i="9"/>
  <c r="AA1302" i="9"/>
  <c r="Z1302" i="9"/>
  <c r="Q1302" i="9"/>
  <c r="G1302" i="9"/>
  <c r="R1302" i="9" s="1"/>
  <c r="AB1300" i="9"/>
  <c r="AA1300" i="9"/>
  <c r="Z1300" i="9"/>
  <c r="U1300" i="9"/>
  <c r="X1300" i="9" s="1"/>
  <c r="Q1300" i="9"/>
  <c r="G1300" i="9"/>
  <c r="R1300" i="9" s="1"/>
  <c r="AB1299" i="9"/>
  <c r="AA1299" i="9"/>
  <c r="Z1299" i="9"/>
  <c r="Q1299" i="9"/>
  <c r="G1299" i="9"/>
  <c r="AB1297" i="9"/>
  <c r="AA1297" i="9"/>
  <c r="Z1297" i="9"/>
  <c r="U1297" i="9"/>
  <c r="X1297" i="9" s="1"/>
  <c r="Q1297" i="9"/>
  <c r="G1297" i="9"/>
  <c r="R1297" i="9" s="1"/>
  <c r="AB1296" i="9"/>
  <c r="AA1296" i="9"/>
  <c r="Z1296" i="9"/>
  <c r="Q1296" i="9"/>
  <c r="G1296" i="9"/>
  <c r="R1296" i="9" s="1"/>
  <c r="AB1294" i="9"/>
  <c r="AA1294" i="9"/>
  <c r="Z1294" i="9"/>
  <c r="U1294" i="9"/>
  <c r="X1294" i="9" s="1"/>
  <c r="Q1294" i="9"/>
  <c r="G1294" i="9"/>
  <c r="AB1293" i="9"/>
  <c r="AA1293" i="9"/>
  <c r="Z1293" i="9"/>
  <c r="Q1293" i="9"/>
  <c r="G1293" i="9"/>
  <c r="R1293" i="9" s="1"/>
  <c r="AB1291" i="9"/>
  <c r="AA1291" i="9"/>
  <c r="Z1291" i="9"/>
  <c r="U1291" i="9"/>
  <c r="X1291" i="9" s="1"/>
  <c r="Q1291" i="9"/>
  <c r="G1291" i="9"/>
  <c r="R1291" i="9" s="1"/>
  <c r="AB1290" i="9"/>
  <c r="AA1290" i="9"/>
  <c r="Z1290" i="9"/>
  <c r="Q1290" i="9"/>
  <c r="G1290" i="9"/>
  <c r="R1290" i="9" s="1"/>
  <c r="H1309" i="9" l="1"/>
  <c r="I1309" i="9" s="1"/>
  <c r="K1309" i="9" s="1"/>
  <c r="S1309" i="9" s="1"/>
  <c r="H1324" i="9"/>
  <c r="H1291" i="9"/>
  <c r="I1291" i="9" s="1"/>
  <c r="K1291" i="9" s="1"/>
  <c r="S1291" i="9" s="1"/>
  <c r="H1300" i="9"/>
  <c r="I1300" i="9" s="1"/>
  <c r="K1300" i="9" s="1"/>
  <c r="S1300" i="9" s="1"/>
  <c r="H1302" i="9"/>
  <c r="I1302" i="9" s="1"/>
  <c r="K1302" i="9" s="1"/>
  <c r="S1302" i="9" s="1"/>
  <c r="H1312" i="9"/>
  <c r="H1315" i="9"/>
  <c r="I1324" i="9"/>
  <c r="K1324" i="9" s="1"/>
  <c r="S1324" i="9" s="1"/>
  <c r="H1330" i="9"/>
  <c r="I1330" i="9" s="1"/>
  <c r="K1330" i="9" s="1"/>
  <c r="S1330" i="9" s="1"/>
  <c r="I1312" i="9"/>
  <c r="K1312" i="9" s="1"/>
  <c r="S1312" i="9" s="1"/>
  <c r="I1315" i="9"/>
  <c r="K1315" i="9" s="1"/>
  <c r="S1315" i="9" s="1"/>
  <c r="T1332" i="9"/>
  <c r="U1332" i="9" s="1"/>
  <c r="X1332" i="9" s="1"/>
  <c r="H1329" i="9"/>
  <c r="I1329" i="9" s="1"/>
  <c r="K1329" i="9" s="1"/>
  <c r="S1329" i="9" s="1"/>
  <c r="I1326" i="9"/>
  <c r="K1326" i="9" s="1"/>
  <c r="R1326" i="9"/>
  <c r="H1327" i="9"/>
  <c r="I1327" i="9" s="1"/>
  <c r="K1327" i="9" s="1"/>
  <c r="S1327" i="9" s="1"/>
  <c r="H1323" i="9"/>
  <c r="I1323" i="9" s="1"/>
  <c r="K1323" i="9" s="1"/>
  <c r="S1323" i="9" s="1"/>
  <c r="H1320" i="9"/>
  <c r="I1320" i="9" s="1"/>
  <c r="K1320" i="9" s="1"/>
  <c r="H1321" i="9"/>
  <c r="I1321" i="9" s="1"/>
  <c r="K1321" i="9" s="1"/>
  <c r="S1321" i="9" s="1"/>
  <c r="H1317" i="9"/>
  <c r="I1317" i="9" s="1"/>
  <c r="K1317" i="9" s="1"/>
  <c r="R1317" i="9"/>
  <c r="H1318" i="9"/>
  <c r="I1318" i="9" s="1"/>
  <c r="K1318" i="9" s="1"/>
  <c r="S1318" i="9" s="1"/>
  <c r="H1314" i="9"/>
  <c r="I1314" i="9" s="1"/>
  <c r="K1314" i="9" s="1"/>
  <c r="R1314" i="9"/>
  <c r="H1311" i="9"/>
  <c r="I1311" i="9" s="1"/>
  <c r="K1311" i="9" s="1"/>
  <c r="S1311" i="9" s="1"/>
  <c r="H1308" i="9"/>
  <c r="I1308" i="9" s="1"/>
  <c r="K1308" i="9" s="1"/>
  <c r="S1308" i="9" s="1"/>
  <c r="H1294" i="9"/>
  <c r="I1294" i="9" s="1"/>
  <c r="K1294" i="9" s="1"/>
  <c r="R1294" i="9"/>
  <c r="H1306" i="9"/>
  <c r="I1306" i="9" s="1"/>
  <c r="K1306" i="9" s="1"/>
  <c r="R1306" i="9"/>
  <c r="H1305" i="9"/>
  <c r="I1305" i="9" s="1"/>
  <c r="K1305" i="9" s="1"/>
  <c r="S1305" i="9" s="1"/>
  <c r="H1303" i="9"/>
  <c r="I1303" i="9" s="1"/>
  <c r="K1303" i="9" s="1"/>
  <c r="S1303" i="9" s="1"/>
  <c r="H1299" i="9"/>
  <c r="I1299" i="9" s="1"/>
  <c r="K1299" i="9" s="1"/>
  <c r="R1299" i="9"/>
  <c r="H1296" i="9"/>
  <c r="I1296" i="9" s="1"/>
  <c r="K1296" i="9" s="1"/>
  <c r="S1296" i="9" s="1"/>
  <c r="H1297" i="9"/>
  <c r="I1297" i="9" s="1"/>
  <c r="K1297" i="9" s="1"/>
  <c r="S1297" i="9" s="1"/>
  <c r="H1293" i="9"/>
  <c r="I1293" i="9" s="1"/>
  <c r="K1293" i="9" s="1"/>
  <c r="S1293" i="9" s="1"/>
  <c r="H1290" i="9"/>
  <c r="I1290" i="9" s="1"/>
  <c r="K1290" i="9" s="1"/>
  <c r="S1290" i="9" s="1"/>
  <c r="T1290" i="9" l="1"/>
  <c r="U1290" i="9" s="1"/>
  <c r="X1290" i="9" s="1"/>
  <c r="T1308" i="9"/>
  <c r="U1308" i="9" s="1"/>
  <c r="X1308" i="9" s="1"/>
  <c r="S1294" i="9"/>
  <c r="T1311" i="9"/>
  <c r="U1311" i="9" s="1"/>
  <c r="X1311" i="9" s="1"/>
  <c r="T1329" i="9"/>
  <c r="U1329" i="9" s="1"/>
  <c r="X1329" i="9" s="1"/>
  <c r="S1326" i="9"/>
  <c r="T1326" i="9" s="1"/>
  <c r="U1326" i="9" s="1"/>
  <c r="X1326" i="9" s="1"/>
  <c r="T1323" i="9"/>
  <c r="U1323" i="9" s="1"/>
  <c r="X1323" i="9" s="1"/>
  <c r="S1320" i="9"/>
  <c r="T1320" i="9" s="1"/>
  <c r="U1320" i="9" s="1"/>
  <c r="X1320" i="9" s="1"/>
  <c r="S1317" i="9"/>
  <c r="T1317" i="9" s="1"/>
  <c r="U1317" i="9" s="1"/>
  <c r="X1317" i="9" s="1"/>
  <c r="S1314" i="9"/>
  <c r="T1314" i="9" s="1"/>
  <c r="U1314" i="9" s="1"/>
  <c r="X1314" i="9" s="1"/>
  <c r="T1293" i="9"/>
  <c r="U1293" i="9" s="1"/>
  <c r="X1293" i="9" s="1"/>
  <c r="S1306" i="9"/>
  <c r="T1305" i="9" s="1"/>
  <c r="U1305" i="9" s="1"/>
  <c r="X1305" i="9" s="1"/>
  <c r="T1302" i="9"/>
  <c r="U1302" i="9" s="1"/>
  <c r="X1302" i="9" s="1"/>
  <c r="S1299" i="9"/>
  <c r="T1299" i="9" s="1"/>
  <c r="U1299" i="9" s="1"/>
  <c r="X1299" i="9" s="1"/>
  <c r="T1296" i="9"/>
  <c r="U1296" i="9" s="1"/>
  <c r="X1296" i="9" s="1"/>
  <c r="AB1228" i="9"/>
  <c r="AA1228" i="9"/>
  <c r="Z1228" i="9"/>
  <c r="U1228" i="9"/>
  <c r="X1228" i="9" s="1"/>
  <c r="Q1228" i="9"/>
  <c r="G1228" i="9"/>
  <c r="R1228" i="9" s="1"/>
  <c r="AB1227" i="9"/>
  <c r="AA1227" i="9"/>
  <c r="Z1227" i="9"/>
  <c r="Q1227" i="9"/>
  <c r="G1227" i="9"/>
  <c r="R1227" i="9" s="1"/>
  <c r="AB1225" i="9"/>
  <c r="AA1225" i="9"/>
  <c r="Z1225" i="9"/>
  <c r="U1225" i="9"/>
  <c r="X1225" i="9" s="1"/>
  <c r="Q1225" i="9"/>
  <c r="G1225" i="9"/>
  <c r="AB1224" i="9"/>
  <c r="AA1224" i="9"/>
  <c r="Z1224" i="9"/>
  <c r="Q1224" i="9"/>
  <c r="G1224" i="9"/>
  <c r="H1228" i="9" l="1"/>
  <c r="I1228" i="9" s="1"/>
  <c r="K1228" i="9" s="1"/>
  <c r="S1228" i="9" s="1"/>
  <c r="H1224" i="9"/>
  <c r="I1224" i="9" s="1"/>
  <c r="K1224" i="9" s="1"/>
  <c r="R1224" i="9"/>
  <c r="H1225" i="9"/>
  <c r="I1225" i="9" s="1"/>
  <c r="K1225" i="9" s="1"/>
  <c r="R1225" i="9"/>
  <c r="H1227" i="9"/>
  <c r="I1227" i="9" s="1"/>
  <c r="K1227" i="9" s="1"/>
  <c r="S1227" i="9" s="1"/>
  <c r="S1224" i="9" l="1"/>
  <c r="T1227" i="9"/>
  <c r="U1227" i="9" s="1"/>
  <c r="X1227" i="9" s="1"/>
  <c r="S1225" i="9"/>
  <c r="T1224" i="9" l="1"/>
  <c r="U1224" i="9" s="1"/>
  <c r="X1224" i="9" s="1"/>
  <c r="AB1288" i="9"/>
  <c r="AA1288" i="9"/>
  <c r="Z1288" i="9"/>
  <c r="U1288" i="9"/>
  <c r="X1288" i="9" s="1"/>
  <c r="Q1288" i="9"/>
  <c r="G1288" i="9"/>
  <c r="R1288" i="9" s="1"/>
  <c r="AB1287" i="9"/>
  <c r="AA1287" i="9"/>
  <c r="Z1287" i="9"/>
  <c r="Q1287" i="9"/>
  <c r="G1287" i="9"/>
  <c r="R1287" i="9" s="1"/>
  <c r="AB1285" i="9"/>
  <c r="AA1285" i="9"/>
  <c r="Z1285" i="9"/>
  <c r="U1285" i="9"/>
  <c r="X1285" i="9" s="1"/>
  <c r="Q1285" i="9"/>
  <c r="G1285" i="9"/>
  <c r="R1285" i="9" s="1"/>
  <c r="AB1284" i="9"/>
  <c r="AA1284" i="9"/>
  <c r="Z1284" i="9"/>
  <c r="Q1284" i="9"/>
  <c r="G1284" i="9"/>
  <c r="R1284" i="9" s="1"/>
  <c r="AB1282" i="9"/>
  <c r="AA1282" i="9"/>
  <c r="Z1282" i="9"/>
  <c r="U1282" i="9"/>
  <c r="X1282" i="9" s="1"/>
  <c r="Q1282" i="9"/>
  <c r="G1282" i="9"/>
  <c r="R1282" i="9" s="1"/>
  <c r="AB1281" i="9"/>
  <c r="AA1281" i="9"/>
  <c r="Z1281" i="9"/>
  <c r="Q1281" i="9"/>
  <c r="G1281" i="9"/>
  <c r="AB1279" i="9"/>
  <c r="AA1279" i="9"/>
  <c r="Z1279" i="9"/>
  <c r="U1279" i="9"/>
  <c r="X1279" i="9" s="1"/>
  <c r="Q1279" i="9"/>
  <c r="G1279" i="9"/>
  <c r="R1279" i="9" s="1"/>
  <c r="AB1278" i="9"/>
  <c r="AA1278" i="9"/>
  <c r="Z1278" i="9"/>
  <c r="Q1278" i="9"/>
  <c r="G1278" i="9"/>
  <c r="H1285" i="9" l="1"/>
  <c r="I1285" i="9" s="1"/>
  <c r="K1285" i="9" s="1"/>
  <c r="S1285" i="9" s="1"/>
  <c r="H1287" i="9"/>
  <c r="H1282" i="9"/>
  <c r="I1282" i="9" s="1"/>
  <c r="K1282" i="9" s="1"/>
  <c r="S1282" i="9" s="1"/>
  <c r="I1287" i="9"/>
  <c r="K1287" i="9" s="1"/>
  <c r="S1287" i="9" s="1"/>
  <c r="H1288" i="9"/>
  <c r="I1288" i="9" s="1"/>
  <c r="K1288" i="9" s="1"/>
  <c r="S1288" i="9" s="1"/>
  <c r="H1284" i="9"/>
  <c r="I1284" i="9" s="1"/>
  <c r="K1284" i="9" s="1"/>
  <c r="S1284" i="9" s="1"/>
  <c r="H1281" i="9"/>
  <c r="I1281" i="9" s="1"/>
  <c r="K1281" i="9" s="1"/>
  <c r="R1281" i="9"/>
  <c r="H1278" i="9"/>
  <c r="I1278" i="9" s="1"/>
  <c r="K1278" i="9" s="1"/>
  <c r="R1278" i="9"/>
  <c r="H1279" i="9"/>
  <c r="I1279" i="9" s="1"/>
  <c r="K1279" i="9" s="1"/>
  <c r="S1279" i="9" s="1"/>
  <c r="AB1276" i="9"/>
  <c r="AA1276" i="9"/>
  <c r="Z1276" i="9"/>
  <c r="U1276" i="9"/>
  <c r="X1276" i="9" s="1"/>
  <c r="Q1276" i="9"/>
  <c r="G1276" i="9"/>
  <c r="AB1275" i="9"/>
  <c r="AA1275" i="9"/>
  <c r="Z1275" i="9"/>
  <c r="Q1275" i="9"/>
  <c r="G1275" i="9"/>
  <c r="R1275" i="9" s="1"/>
  <c r="S1281" i="9" l="1"/>
  <c r="T1287" i="9"/>
  <c r="U1287" i="9" s="1"/>
  <c r="X1287" i="9" s="1"/>
  <c r="T1281" i="9"/>
  <c r="U1281" i="9" s="1"/>
  <c r="X1281" i="9" s="1"/>
  <c r="H1276" i="9"/>
  <c r="I1276" i="9" s="1"/>
  <c r="K1276" i="9" s="1"/>
  <c r="R1276" i="9"/>
  <c r="T1284" i="9"/>
  <c r="U1284" i="9" s="1"/>
  <c r="X1284" i="9" s="1"/>
  <c r="S1278" i="9"/>
  <c r="T1278" i="9" s="1"/>
  <c r="U1278" i="9" s="1"/>
  <c r="X1278" i="9" s="1"/>
  <c r="H1275" i="9"/>
  <c r="I1275" i="9" s="1"/>
  <c r="K1275" i="9" s="1"/>
  <c r="S1275" i="9" s="1"/>
  <c r="AB1273" i="9"/>
  <c r="AA1273" i="9"/>
  <c r="Z1273" i="9"/>
  <c r="U1273" i="9"/>
  <c r="X1273" i="9" s="1"/>
  <c r="Q1273" i="9"/>
  <c r="G1273" i="9"/>
  <c r="R1273" i="9" s="1"/>
  <c r="AB1272" i="9"/>
  <c r="AA1272" i="9"/>
  <c r="Z1272" i="9"/>
  <c r="Q1272" i="9"/>
  <c r="G1272" i="9"/>
  <c r="R1272" i="9" s="1"/>
  <c r="AB1270" i="9"/>
  <c r="AA1270" i="9"/>
  <c r="Z1270" i="9"/>
  <c r="U1270" i="9"/>
  <c r="X1270" i="9" s="1"/>
  <c r="Q1270" i="9"/>
  <c r="G1270" i="9"/>
  <c r="AB1269" i="9"/>
  <c r="AA1269" i="9"/>
  <c r="Z1269" i="9"/>
  <c r="Q1269" i="9"/>
  <c r="G1269" i="9"/>
  <c r="R1269" i="9" s="1"/>
  <c r="AB1267" i="9"/>
  <c r="AA1267" i="9"/>
  <c r="Z1267" i="9"/>
  <c r="U1267" i="9"/>
  <c r="X1267" i="9" s="1"/>
  <c r="Q1267" i="9"/>
  <c r="G1267" i="9"/>
  <c r="R1267" i="9" s="1"/>
  <c r="AB1266" i="9"/>
  <c r="AA1266" i="9"/>
  <c r="Z1266" i="9"/>
  <c r="Q1266" i="9"/>
  <c r="G1266" i="9"/>
  <c r="AB1264" i="9"/>
  <c r="AA1264" i="9"/>
  <c r="Z1264" i="9"/>
  <c r="U1264" i="9"/>
  <c r="X1264" i="9" s="1"/>
  <c r="Q1264" i="9"/>
  <c r="G1264" i="9"/>
  <c r="R1264" i="9" s="1"/>
  <c r="AB1263" i="9"/>
  <c r="AA1263" i="9"/>
  <c r="Z1263" i="9"/>
  <c r="Q1263" i="9"/>
  <c r="G1263" i="9"/>
  <c r="R1263" i="9" s="1"/>
  <c r="AB1261" i="9"/>
  <c r="AA1261" i="9"/>
  <c r="Z1261" i="9"/>
  <c r="U1261" i="9"/>
  <c r="X1261" i="9" s="1"/>
  <c r="Q1261" i="9"/>
  <c r="G1261" i="9"/>
  <c r="AB1260" i="9"/>
  <c r="AA1260" i="9"/>
  <c r="Z1260" i="9"/>
  <c r="Q1260" i="9"/>
  <c r="G1260" i="9"/>
  <c r="R1260" i="9" s="1"/>
  <c r="AB1258" i="9"/>
  <c r="AA1258" i="9"/>
  <c r="Z1258" i="9"/>
  <c r="U1258" i="9"/>
  <c r="X1258" i="9" s="1"/>
  <c r="Q1258" i="9"/>
  <c r="G1258" i="9"/>
  <c r="R1258" i="9" s="1"/>
  <c r="AB1257" i="9"/>
  <c r="AA1257" i="9"/>
  <c r="Z1257" i="9"/>
  <c r="Q1257" i="9"/>
  <c r="G1257" i="9"/>
  <c r="R1257" i="9" s="1"/>
  <c r="AB1255" i="9"/>
  <c r="AA1255" i="9"/>
  <c r="Z1255" i="9"/>
  <c r="U1255" i="9"/>
  <c r="X1255" i="9" s="1"/>
  <c r="Q1255" i="9"/>
  <c r="G1255" i="9"/>
  <c r="R1255" i="9" s="1"/>
  <c r="AB1254" i="9"/>
  <c r="AA1254" i="9"/>
  <c r="Z1254" i="9"/>
  <c r="Q1254" i="9"/>
  <c r="G1254" i="9"/>
  <c r="R1254" i="9" s="1"/>
  <c r="AB1252" i="9"/>
  <c r="AA1252" i="9"/>
  <c r="Z1252" i="9"/>
  <c r="U1252" i="9"/>
  <c r="X1252" i="9" s="1"/>
  <c r="Q1252" i="9"/>
  <c r="G1252" i="9"/>
  <c r="R1252" i="9" s="1"/>
  <c r="AB1251" i="9"/>
  <c r="AA1251" i="9"/>
  <c r="Z1251" i="9"/>
  <c r="Q1251" i="9"/>
  <c r="G1251" i="9"/>
  <c r="R1251" i="9" s="1"/>
  <c r="AB1249" i="9"/>
  <c r="AA1249" i="9"/>
  <c r="Z1249" i="9"/>
  <c r="U1249" i="9"/>
  <c r="X1249" i="9" s="1"/>
  <c r="Q1249" i="9"/>
  <c r="G1249" i="9"/>
  <c r="R1249" i="9" s="1"/>
  <c r="AB1248" i="9"/>
  <c r="AA1248" i="9"/>
  <c r="Z1248" i="9"/>
  <c r="Q1248" i="9"/>
  <c r="G1248" i="9"/>
  <c r="R1248" i="9" s="1"/>
  <c r="AB1246" i="9"/>
  <c r="AA1246" i="9"/>
  <c r="Z1246" i="9"/>
  <c r="U1246" i="9"/>
  <c r="X1246" i="9" s="1"/>
  <c r="Q1246" i="9"/>
  <c r="G1246" i="9"/>
  <c r="R1246" i="9" s="1"/>
  <c r="AB1245" i="9"/>
  <c r="AA1245" i="9"/>
  <c r="Z1245" i="9"/>
  <c r="Q1245" i="9"/>
  <c r="G1245" i="9"/>
  <c r="R1245" i="9" s="1"/>
  <c r="AB1243" i="9"/>
  <c r="AA1243" i="9"/>
  <c r="Z1243" i="9"/>
  <c r="U1243" i="9"/>
  <c r="X1243" i="9" s="1"/>
  <c r="Q1243" i="9"/>
  <c r="G1243" i="9"/>
  <c r="R1243" i="9" s="1"/>
  <c r="AB1242" i="9"/>
  <c r="AA1242" i="9"/>
  <c r="Z1242" i="9"/>
  <c r="Q1242" i="9"/>
  <c r="G1242" i="9"/>
  <c r="R1242" i="9" s="1"/>
  <c r="AB1240" i="9"/>
  <c r="AA1240" i="9"/>
  <c r="Z1240" i="9"/>
  <c r="U1240" i="9"/>
  <c r="X1240" i="9" s="1"/>
  <c r="Q1240" i="9"/>
  <c r="G1240" i="9"/>
  <c r="R1240" i="9" s="1"/>
  <c r="AB1239" i="9"/>
  <c r="AA1239" i="9"/>
  <c r="Z1239" i="9"/>
  <c r="Q1239" i="9"/>
  <c r="G1239" i="9"/>
  <c r="S1276" i="9" l="1"/>
  <c r="H1242" i="9"/>
  <c r="H1248" i="9"/>
  <c r="I1248" i="9" s="1"/>
  <c r="K1248" i="9" s="1"/>
  <c r="S1248" i="9" s="1"/>
  <c r="H1258" i="9"/>
  <c r="H1264" i="9"/>
  <c r="H1251" i="9"/>
  <c r="I1251" i="9" s="1"/>
  <c r="K1251" i="9" s="1"/>
  <c r="S1251" i="9" s="1"/>
  <c r="H1255" i="9"/>
  <c r="I1255" i="9" s="1"/>
  <c r="K1255" i="9" s="1"/>
  <c r="S1255" i="9" s="1"/>
  <c r="I1258" i="9"/>
  <c r="K1258" i="9" s="1"/>
  <c r="S1258" i="9" s="1"/>
  <c r="H1261" i="9"/>
  <c r="I1261" i="9" s="1"/>
  <c r="K1261" i="9" s="1"/>
  <c r="R1261" i="9"/>
  <c r="I1264" i="9"/>
  <c r="K1264" i="9" s="1"/>
  <c r="S1264" i="9" s="1"/>
  <c r="H1270" i="9"/>
  <c r="I1270" i="9" s="1"/>
  <c r="K1270" i="9" s="1"/>
  <c r="R1270" i="9"/>
  <c r="H1272" i="9"/>
  <c r="T1275" i="9"/>
  <c r="U1275" i="9" s="1"/>
  <c r="X1275" i="9" s="1"/>
  <c r="I1272" i="9"/>
  <c r="K1272" i="9" s="1"/>
  <c r="S1272" i="9" s="1"/>
  <c r="H1273" i="9"/>
  <c r="I1273" i="9" s="1"/>
  <c r="K1273" i="9" s="1"/>
  <c r="S1273" i="9" s="1"/>
  <c r="H1269" i="9"/>
  <c r="I1269" i="9" s="1"/>
  <c r="K1269" i="9" s="1"/>
  <c r="S1269" i="9" s="1"/>
  <c r="H1266" i="9"/>
  <c r="I1266" i="9" s="1"/>
  <c r="K1266" i="9" s="1"/>
  <c r="R1266" i="9"/>
  <c r="H1267" i="9"/>
  <c r="I1267" i="9" s="1"/>
  <c r="K1267" i="9" s="1"/>
  <c r="S1267" i="9" s="1"/>
  <c r="H1263" i="9"/>
  <c r="I1263" i="9" s="1"/>
  <c r="K1263" i="9" s="1"/>
  <c r="S1263" i="9" s="1"/>
  <c r="H1260" i="9"/>
  <c r="I1260" i="9" s="1"/>
  <c r="K1260" i="9" s="1"/>
  <c r="S1260" i="9" s="1"/>
  <c r="H1257" i="9"/>
  <c r="I1257" i="9" s="1"/>
  <c r="K1257" i="9" s="1"/>
  <c r="S1257" i="9" s="1"/>
  <c r="H1254" i="9"/>
  <c r="I1254" i="9" s="1"/>
  <c r="K1254" i="9" s="1"/>
  <c r="S1254" i="9" s="1"/>
  <c r="H1252" i="9"/>
  <c r="I1252" i="9" s="1"/>
  <c r="K1252" i="9" s="1"/>
  <c r="S1252" i="9" s="1"/>
  <c r="H1249" i="9"/>
  <c r="I1249" i="9" s="1"/>
  <c r="K1249" i="9" s="1"/>
  <c r="S1249" i="9" s="1"/>
  <c r="H1245" i="9"/>
  <c r="I1245" i="9" s="1"/>
  <c r="K1245" i="9" s="1"/>
  <c r="S1245" i="9" s="1"/>
  <c r="H1246" i="9"/>
  <c r="I1246" i="9" s="1"/>
  <c r="K1246" i="9" s="1"/>
  <c r="S1246" i="9" s="1"/>
  <c r="I1242" i="9"/>
  <c r="K1242" i="9" s="1"/>
  <c r="S1242" i="9" s="1"/>
  <c r="H1243" i="9"/>
  <c r="I1243" i="9" s="1"/>
  <c r="K1243" i="9" s="1"/>
  <c r="S1243" i="9" s="1"/>
  <c r="H1239" i="9"/>
  <c r="I1239" i="9" s="1"/>
  <c r="K1239" i="9" s="1"/>
  <c r="R1239" i="9"/>
  <c r="H1240" i="9"/>
  <c r="I1240" i="9" s="1"/>
  <c r="K1240" i="9" s="1"/>
  <c r="S1240" i="9" s="1"/>
  <c r="AB1237" i="9"/>
  <c r="AA1237" i="9"/>
  <c r="Z1237" i="9"/>
  <c r="U1237" i="9"/>
  <c r="X1237" i="9" s="1"/>
  <c r="Q1237" i="9"/>
  <c r="G1237" i="9"/>
  <c r="AB1236" i="9"/>
  <c r="AA1236" i="9"/>
  <c r="Z1236" i="9"/>
  <c r="Q1236" i="9"/>
  <c r="G1236" i="9"/>
  <c r="R1236" i="9" s="1"/>
  <c r="T1263" i="9" l="1"/>
  <c r="U1263" i="9" s="1"/>
  <c r="X1263" i="9" s="1"/>
  <c r="T1257" i="9"/>
  <c r="U1257" i="9" s="1"/>
  <c r="X1257" i="9" s="1"/>
  <c r="S1270" i="9"/>
  <c r="T1269" i="9" s="1"/>
  <c r="U1269" i="9" s="1"/>
  <c r="X1269" i="9" s="1"/>
  <c r="H1237" i="9"/>
  <c r="I1237" i="9" s="1"/>
  <c r="K1237" i="9" s="1"/>
  <c r="R1237" i="9"/>
  <c r="T1254" i="9"/>
  <c r="U1254" i="9" s="1"/>
  <c r="X1254" i="9" s="1"/>
  <c r="S1261" i="9"/>
  <c r="T1260" i="9" s="1"/>
  <c r="U1260" i="9" s="1"/>
  <c r="X1260" i="9" s="1"/>
  <c r="T1272" i="9"/>
  <c r="U1272" i="9" s="1"/>
  <c r="X1272" i="9" s="1"/>
  <c r="S1266" i="9"/>
  <c r="T1266" i="9" s="1"/>
  <c r="U1266" i="9" s="1"/>
  <c r="X1266" i="9" s="1"/>
  <c r="T1251" i="9"/>
  <c r="U1251" i="9" s="1"/>
  <c r="X1251" i="9" s="1"/>
  <c r="T1248" i="9"/>
  <c r="U1248" i="9" s="1"/>
  <c r="X1248" i="9" s="1"/>
  <c r="T1245" i="9"/>
  <c r="U1245" i="9" s="1"/>
  <c r="X1245" i="9" s="1"/>
  <c r="T1242" i="9"/>
  <c r="U1242" i="9" s="1"/>
  <c r="X1242" i="9" s="1"/>
  <c r="S1239" i="9"/>
  <c r="T1239" i="9" s="1"/>
  <c r="U1239" i="9" s="1"/>
  <c r="X1239" i="9" s="1"/>
  <c r="H1236" i="9"/>
  <c r="I1236" i="9" s="1"/>
  <c r="K1236" i="9" s="1"/>
  <c r="S1236" i="9" s="1"/>
  <c r="AB1234" i="9"/>
  <c r="AA1234" i="9"/>
  <c r="Z1234" i="9"/>
  <c r="U1234" i="9"/>
  <c r="X1234" i="9" s="1"/>
  <c r="Q1234" i="9"/>
  <c r="G1234" i="9"/>
  <c r="AB1233" i="9"/>
  <c r="AA1233" i="9"/>
  <c r="Z1233" i="9"/>
  <c r="Q1233" i="9"/>
  <c r="G1233" i="9"/>
  <c r="R1233" i="9" s="1"/>
  <c r="S1237" i="9" l="1"/>
  <c r="T1236" i="9" s="1"/>
  <c r="U1236" i="9" s="1"/>
  <c r="X1236" i="9" s="1"/>
  <c r="H1234" i="9"/>
  <c r="I1234" i="9" s="1"/>
  <c r="K1234" i="9" s="1"/>
  <c r="R1234" i="9"/>
  <c r="H1233" i="9"/>
  <c r="I1233" i="9" s="1"/>
  <c r="K1233" i="9" s="1"/>
  <c r="S1233" i="9" s="1"/>
  <c r="S1234" i="9" l="1"/>
  <c r="T1233" i="9" s="1"/>
  <c r="U1233" i="9" s="1"/>
  <c r="X1233" i="9" s="1"/>
  <c r="AB1231" i="9"/>
  <c r="AA1231" i="9"/>
  <c r="Z1231" i="9"/>
  <c r="U1231" i="9"/>
  <c r="X1231" i="9" s="1"/>
  <c r="Q1231" i="9"/>
  <c r="G1231" i="9"/>
  <c r="AB1230" i="9"/>
  <c r="AA1230" i="9"/>
  <c r="Z1230" i="9"/>
  <c r="Q1230" i="9"/>
  <c r="G1230" i="9"/>
  <c r="R1230" i="9" s="1"/>
  <c r="H1231" i="9" l="1"/>
  <c r="I1231" i="9" s="1"/>
  <c r="K1231" i="9" s="1"/>
  <c r="R1231" i="9"/>
  <c r="H1230" i="9"/>
  <c r="I1230" i="9" s="1"/>
  <c r="K1230" i="9" s="1"/>
  <c r="S1230" i="9" s="1"/>
  <c r="S1231" i="9" l="1"/>
  <c r="T1230" i="9" s="1"/>
  <c r="U1230" i="9" s="1"/>
  <c r="X1230" i="9" s="1"/>
  <c r="AB1222" i="9" l="1"/>
  <c r="AA1222" i="9"/>
  <c r="Z1222" i="9"/>
  <c r="U1222" i="9"/>
  <c r="X1222" i="9" s="1"/>
  <c r="Q1222" i="9"/>
  <c r="G1222" i="9"/>
  <c r="AB1221" i="9"/>
  <c r="AA1221" i="9"/>
  <c r="Z1221" i="9"/>
  <c r="Q1221" i="9"/>
  <c r="G1221" i="9"/>
  <c r="R1221" i="9" s="1"/>
  <c r="G1149" i="9"/>
  <c r="H1149" i="9" s="1"/>
  <c r="I1149" i="9" s="1"/>
  <c r="K1149" i="9" s="1"/>
  <c r="Q1149" i="9"/>
  <c r="Z1149" i="9"/>
  <c r="AA1149" i="9"/>
  <c r="AB1149" i="9"/>
  <c r="G1150" i="9"/>
  <c r="H1150" i="9" s="1"/>
  <c r="I1150" i="9" s="1"/>
  <c r="K1150" i="9" s="1"/>
  <c r="Q1150" i="9"/>
  <c r="U1150" i="9"/>
  <c r="X1150" i="9" s="1"/>
  <c r="Z1150" i="9"/>
  <c r="AA1150" i="9"/>
  <c r="AB1150" i="9"/>
  <c r="R1150" i="9" l="1"/>
  <c r="S1150" i="9" s="1"/>
  <c r="H1222" i="9"/>
  <c r="I1222" i="9" s="1"/>
  <c r="K1222" i="9" s="1"/>
  <c r="R1222" i="9"/>
  <c r="H1221" i="9"/>
  <c r="I1221" i="9" s="1"/>
  <c r="K1221" i="9" s="1"/>
  <c r="S1221" i="9" s="1"/>
  <c r="R1149" i="9"/>
  <c r="S1149" i="9" s="1"/>
  <c r="T1149" i="9" s="1"/>
  <c r="U1149" i="9" s="1"/>
  <c r="X1149" i="9" s="1"/>
  <c r="AB1219" i="9"/>
  <c r="AA1219" i="9"/>
  <c r="Z1219" i="9"/>
  <c r="U1219" i="9"/>
  <c r="X1219" i="9" s="1"/>
  <c r="Q1219" i="9"/>
  <c r="G1219" i="9"/>
  <c r="AB1218" i="9"/>
  <c r="AA1218" i="9"/>
  <c r="Z1218" i="9"/>
  <c r="Q1218" i="9"/>
  <c r="G1218" i="9"/>
  <c r="R1218" i="9" s="1"/>
  <c r="S1222" i="9" l="1"/>
  <c r="T1221" i="9" s="1"/>
  <c r="U1221" i="9" s="1"/>
  <c r="X1221" i="9" s="1"/>
  <c r="H1219" i="9"/>
  <c r="I1219" i="9" s="1"/>
  <c r="K1219" i="9" s="1"/>
  <c r="R1219" i="9"/>
  <c r="H1218" i="9"/>
  <c r="I1218" i="9" s="1"/>
  <c r="K1218" i="9" s="1"/>
  <c r="S1218" i="9" s="1"/>
  <c r="S1219" i="9" l="1"/>
  <c r="T1218" i="9" s="1"/>
  <c r="U1218" i="9" s="1"/>
  <c r="X1218" i="9" s="1"/>
  <c r="AB1216" i="9"/>
  <c r="AA1216" i="9"/>
  <c r="Z1216" i="9"/>
  <c r="U1216" i="9"/>
  <c r="X1216" i="9" s="1"/>
  <c r="Q1216" i="9"/>
  <c r="G1216" i="9"/>
  <c r="R1216" i="9" s="1"/>
  <c r="AB1215" i="9"/>
  <c r="AA1215" i="9"/>
  <c r="Z1215" i="9"/>
  <c r="Q1215" i="9"/>
  <c r="G1215" i="9"/>
  <c r="R1215" i="9" s="1"/>
  <c r="H1215" i="9" l="1"/>
  <c r="I1215" i="9" s="1"/>
  <c r="K1215" i="9" s="1"/>
  <c r="S1215" i="9" s="1"/>
  <c r="H1216" i="9"/>
  <c r="I1216" i="9" s="1"/>
  <c r="K1216" i="9" s="1"/>
  <c r="S1216" i="9" s="1"/>
  <c r="AB1213" i="9"/>
  <c r="AA1213" i="9"/>
  <c r="Z1213" i="9"/>
  <c r="U1213" i="9"/>
  <c r="X1213" i="9" s="1"/>
  <c r="Q1213" i="9"/>
  <c r="G1213" i="9"/>
  <c r="AB1212" i="9"/>
  <c r="AA1212" i="9"/>
  <c r="Z1212" i="9"/>
  <c r="Q1212" i="9"/>
  <c r="G1212" i="9"/>
  <c r="R1212" i="9" s="1"/>
  <c r="T1215" i="9" l="1"/>
  <c r="U1215" i="9" s="1"/>
  <c r="X1215" i="9" s="1"/>
  <c r="H1213" i="9"/>
  <c r="I1213" i="9" s="1"/>
  <c r="K1213" i="9" s="1"/>
  <c r="R1213" i="9"/>
  <c r="H1212" i="9"/>
  <c r="I1212" i="9" s="1"/>
  <c r="K1212" i="9" s="1"/>
  <c r="S1212" i="9" s="1"/>
  <c r="AB1210" i="9"/>
  <c r="AA1210" i="9"/>
  <c r="Z1210" i="9"/>
  <c r="U1210" i="9"/>
  <c r="X1210" i="9" s="1"/>
  <c r="Q1210" i="9"/>
  <c r="G1210" i="9"/>
  <c r="R1210" i="9" s="1"/>
  <c r="AB1209" i="9"/>
  <c r="AA1209" i="9"/>
  <c r="Z1209" i="9"/>
  <c r="Q1209" i="9"/>
  <c r="G1209" i="9"/>
  <c r="R1209" i="9" s="1"/>
  <c r="AB1206" i="9"/>
  <c r="H1209" i="9" l="1"/>
  <c r="S1213" i="9"/>
  <c r="T1212" i="9" s="1"/>
  <c r="U1212" i="9" s="1"/>
  <c r="X1212" i="9" s="1"/>
  <c r="I1209" i="9"/>
  <c r="K1209" i="9" s="1"/>
  <c r="S1209" i="9" s="1"/>
  <c r="H1210" i="9"/>
  <c r="I1210" i="9" s="1"/>
  <c r="K1210" i="9" s="1"/>
  <c r="S1210" i="9" s="1"/>
  <c r="T1209" i="9" l="1"/>
  <c r="U1209" i="9" s="1"/>
  <c r="X1209" i="9" s="1"/>
  <c r="AB1207" i="9"/>
  <c r="AA1207" i="9"/>
  <c r="Z1207" i="9"/>
  <c r="U1207" i="9"/>
  <c r="X1207" i="9" s="1"/>
  <c r="Q1207" i="9"/>
  <c r="G1207" i="9"/>
  <c r="R1207" i="9" s="1"/>
  <c r="AA1206" i="9"/>
  <c r="Z1206" i="9"/>
  <c r="Q1206" i="9"/>
  <c r="G1206" i="9"/>
  <c r="R1206" i="9" s="1"/>
  <c r="AB1204" i="9"/>
  <c r="AA1204" i="9"/>
  <c r="Z1204" i="9"/>
  <c r="U1204" i="9"/>
  <c r="X1204" i="9" s="1"/>
  <c r="Q1204" i="9"/>
  <c r="G1204" i="9"/>
  <c r="R1204" i="9" s="1"/>
  <c r="AB1203" i="9"/>
  <c r="AA1203" i="9"/>
  <c r="Z1203" i="9"/>
  <c r="Q1203" i="9"/>
  <c r="G1203" i="9"/>
  <c r="AB1201" i="9"/>
  <c r="AA1201" i="9"/>
  <c r="Z1201" i="9"/>
  <c r="U1201" i="9"/>
  <c r="X1201" i="9" s="1"/>
  <c r="Q1201" i="9"/>
  <c r="G1201" i="9"/>
  <c r="R1201" i="9" s="1"/>
  <c r="AB1200" i="9"/>
  <c r="AA1200" i="9"/>
  <c r="Z1200" i="9"/>
  <c r="Q1200" i="9"/>
  <c r="G1200" i="9"/>
  <c r="R1200" i="9" s="1"/>
  <c r="AB1198" i="9"/>
  <c r="AA1198" i="9"/>
  <c r="Z1198" i="9"/>
  <c r="U1198" i="9"/>
  <c r="X1198" i="9" s="1"/>
  <c r="Q1198" i="9"/>
  <c r="G1198" i="9"/>
  <c r="R1198" i="9" s="1"/>
  <c r="AB1197" i="9"/>
  <c r="AA1197" i="9"/>
  <c r="Z1197" i="9"/>
  <c r="Q1197" i="9"/>
  <c r="G1197" i="9"/>
  <c r="R1197" i="9" s="1"/>
  <c r="AB1195" i="9"/>
  <c r="AA1195" i="9"/>
  <c r="Z1195" i="9"/>
  <c r="U1195" i="9"/>
  <c r="X1195" i="9" s="1"/>
  <c r="Q1195" i="9"/>
  <c r="G1195" i="9"/>
  <c r="R1195" i="9" s="1"/>
  <c r="AB1194" i="9"/>
  <c r="AA1194" i="9"/>
  <c r="Z1194" i="9"/>
  <c r="Q1194" i="9"/>
  <c r="G1194" i="9"/>
  <c r="R1194" i="9" s="1"/>
  <c r="AB1192" i="9"/>
  <c r="AA1192" i="9"/>
  <c r="Z1192" i="9"/>
  <c r="U1192" i="9"/>
  <c r="X1192" i="9" s="1"/>
  <c r="Q1192" i="9"/>
  <c r="G1192" i="9"/>
  <c r="R1192" i="9" s="1"/>
  <c r="AB1191" i="9"/>
  <c r="AA1191" i="9"/>
  <c r="Z1191" i="9"/>
  <c r="Q1191" i="9"/>
  <c r="G1191" i="9"/>
  <c r="R1191" i="9" s="1"/>
  <c r="AB1189" i="9"/>
  <c r="AA1189" i="9"/>
  <c r="Z1189" i="9"/>
  <c r="U1189" i="9"/>
  <c r="X1189" i="9" s="1"/>
  <c r="Q1189" i="9"/>
  <c r="G1189" i="9"/>
  <c r="R1189" i="9" s="1"/>
  <c r="AB1188" i="9"/>
  <c r="AA1188" i="9"/>
  <c r="Z1188" i="9"/>
  <c r="Q1188" i="9"/>
  <c r="G1188" i="9"/>
  <c r="R1188" i="9" s="1"/>
  <c r="AB1186" i="9"/>
  <c r="AA1186" i="9"/>
  <c r="Z1186" i="9"/>
  <c r="U1186" i="9"/>
  <c r="X1186" i="9" s="1"/>
  <c r="Q1186" i="9"/>
  <c r="G1186" i="9"/>
  <c r="R1186" i="9" s="1"/>
  <c r="AB1185" i="9"/>
  <c r="AA1185" i="9"/>
  <c r="Z1185" i="9"/>
  <c r="Q1185" i="9"/>
  <c r="G1185" i="9"/>
  <c r="R1185" i="9" s="1"/>
  <c r="AB1183" i="9"/>
  <c r="AA1183" i="9"/>
  <c r="Z1183" i="9"/>
  <c r="U1183" i="9"/>
  <c r="X1183" i="9" s="1"/>
  <c r="Q1183" i="9"/>
  <c r="G1183" i="9"/>
  <c r="AB1182" i="9"/>
  <c r="AA1182" i="9"/>
  <c r="Z1182" i="9"/>
  <c r="Q1182" i="9"/>
  <c r="G1182" i="9"/>
  <c r="H1197" i="9" l="1"/>
  <c r="I1197" i="9" s="1"/>
  <c r="K1197" i="9" s="1"/>
  <c r="S1197" i="9" s="1"/>
  <c r="H1185" i="9"/>
  <c r="I1185" i="9" s="1"/>
  <c r="K1185" i="9" s="1"/>
  <c r="S1185" i="9" s="1"/>
  <c r="H1206" i="9"/>
  <c r="I1206" i="9" s="1"/>
  <c r="K1206" i="9" s="1"/>
  <c r="S1206" i="9" s="1"/>
  <c r="H1188" i="9"/>
  <c r="I1188" i="9" s="1"/>
  <c r="K1188" i="9" s="1"/>
  <c r="S1188" i="9" s="1"/>
  <c r="H1191" i="9"/>
  <c r="I1191" i="9" s="1"/>
  <c r="K1191" i="9" s="1"/>
  <c r="S1191" i="9" s="1"/>
  <c r="H1194" i="9"/>
  <c r="I1194" i="9" s="1"/>
  <c r="K1194" i="9" s="1"/>
  <c r="S1194" i="9" s="1"/>
  <c r="H1201" i="9"/>
  <c r="I1201" i="9" s="1"/>
  <c r="K1201" i="9" s="1"/>
  <c r="S1201" i="9" s="1"/>
  <c r="H1183" i="9"/>
  <c r="I1183" i="9" s="1"/>
  <c r="K1183" i="9" s="1"/>
  <c r="R1183" i="9"/>
  <c r="H1207" i="9"/>
  <c r="I1207" i="9" s="1"/>
  <c r="K1207" i="9" s="1"/>
  <c r="S1207" i="9" s="1"/>
  <c r="H1203" i="9"/>
  <c r="I1203" i="9" s="1"/>
  <c r="K1203" i="9" s="1"/>
  <c r="R1203" i="9"/>
  <c r="H1204" i="9"/>
  <c r="I1204" i="9" s="1"/>
  <c r="K1204" i="9" s="1"/>
  <c r="S1204" i="9" s="1"/>
  <c r="H1200" i="9"/>
  <c r="I1200" i="9" s="1"/>
  <c r="K1200" i="9" s="1"/>
  <c r="S1200" i="9" s="1"/>
  <c r="H1198" i="9"/>
  <c r="I1198" i="9" s="1"/>
  <c r="K1198" i="9" s="1"/>
  <c r="S1198" i="9" s="1"/>
  <c r="H1195" i="9"/>
  <c r="I1195" i="9" s="1"/>
  <c r="K1195" i="9" s="1"/>
  <c r="S1195" i="9" s="1"/>
  <c r="H1192" i="9"/>
  <c r="I1192" i="9" s="1"/>
  <c r="K1192" i="9" s="1"/>
  <c r="S1192" i="9" s="1"/>
  <c r="H1189" i="9"/>
  <c r="I1189" i="9" s="1"/>
  <c r="K1189" i="9" s="1"/>
  <c r="S1189" i="9" s="1"/>
  <c r="H1186" i="9"/>
  <c r="I1186" i="9" s="1"/>
  <c r="K1186" i="9" s="1"/>
  <c r="S1186" i="9" s="1"/>
  <c r="H1182" i="9"/>
  <c r="I1182" i="9" s="1"/>
  <c r="K1182" i="9" s="1"/>
  <c r="R1182" i="9"/>
  <c r="AB1180" i="9"/>
  <c r="AA1180" i="9"/>
  <c r="Z1180" i="9"/>
  <c r="U1180" i="9"/>
  <c r="X1180" i="9" s="1"/>
  <c r="Q1180" i="9"/>
  <c r="G1180" i="9"/>
  <c r="AB1179" i="9"/>
  <c r="AA1179" i="9"/>
  <c r="Z1179" i="9"/>
  <c r="Q1179" i="9"/>
  <c r="G1179" i="9"/>
  <c r="R1179" i="9" s="1"/>
  <c r="AB1177" i="9"/>
  <c r="AA1177" i="9"/>
  <c r="Z1177" i="9"/>
  <c r="U1177" i="9"/>
  <c r="X1177" i="9" s="1"/>
  <c r="Q1177" i="9"/>
  <c r="G1177" i="9"/>
  <c r="R1177" i="9" s="1"/>
  <c r="AB1176" i="9"/>
  <c r="AA1176" i="9"/>
  <c r="Z1176" i="9"/>
  <c r="Q1176" i="9"/>
  <c r="G1176" i="9"/>
  <c r="R1176" i="9" s="1"/>
  <c r="T1206" i="9" l="1"/>
  <c r="U1206" i="9" s="1"/>
  <c r="X1206" i="9" s="1"/>
  <c r="S1183" i="9"/>
  <c r="T1191" i="9"/>
  <c r="U1191" i="9" s="1"/>
  <c r="X1191" i="9" s="1"/>
  <c r="T1188" i="9"/>
  <c r="U1188" i="9" s="1"/>
  <c r="X1188" i="9" s="1"/>
  <c r="T1194" i="9"/>
  <c r="U1194" i="9" s="1"/>
  <c r="X1194" i="9" s="1"/>
  <c r="H1177" i="9"/>
  <c r="I1177" i="9" s="1"/>
  <c r="K1177" i="9" s="1"/>
  <c r="S1177" i="9" s="1"/>
  <c r="S1182" i="9"/>
  <c r="H1180" i="9"/>
  <c r="I1180" i="9" s="1"/>
  <c r="K1180" i="9" s="1"/>
  <c r="R1180" i="9"/>
  <c r="S1203" i="9"/>
  <c r="T1203" i="9" s="1"/>
  <c r="U1203" i="9" s="1"/>
  <c r="X1203" i="9" s="1"/>
  <c r="T1200" i="9"/>
  <c r="U1200" i="9" s="1"/>
  <c r="X1200" i="9" s="1"/>
  <c r="T1197" i="9"/>
  <c r="U1197" i="9" s="1"/>
  <c r="X1197" i="9" s="1"/>
  <c r="T1185" i="9"/>
  <c r="U1185" i="9" s="1"/>
  <c r="X1185" i="9" s="1"/>
  <c r="H1179" i="9"/>
  <c r="I1179" i="9" s="1"/>
  <c r="K1179" i="9" s="1"/>
  <c r="S1179" i="9" s="1"/>
  <c r="H1176" i="9"/>
  <c r="I1176" i="9" s="1"/>
  <c r="K1176" i="9" s="1"/>
  <c r="S1176" i="9" s="1"/>
  <c r="AB1174" i="9"/>
  <c r="AA1174" i="9"/>
  <c r="Z1174" i="9"/>
  <c r="U1174" i="9"/>
  <c r="X1174" i="9" s="1"/>
  <c r="Q1174" i="9"/>
  <c r="G1174" i="9"/>
  <c r="R1174" i="9" s="1"/>
  <c r="AB1173" i="9"/>
  <c r="AA1173" i="9"/>
  <c r="Z1173" i="9"/>
  <c r="Q1173" i="9"/>
  <c r="G1173" i="9"/>
  <c r="T1182" i="9" l="1"/>
  <c r="U1182" i="9" s="1"/>
  <c r="X1182" i="9" s="1"/>
  <c r="S1180" i="9"/>
  <c r="T1179" i="9" s="1"/>
  <c r="U1179" i="9" s="1"/>
  <c r="X1179" i="9" s="1"/>
  <c r="T1176" i="9"/>
  <c r="U1176" i="9" s="1"/>
  <c r="X1176" i="9" s="1"/>
  <c r="H1174" i="9"/>
  <c r="I1174" i="9" s="1"/>
  <c r="K1174" i="9" s="1"/>
  <c r="S1174" i="9" s="1"/>
  <c r="H1173" i="9"/>
  <c r="I1173" i="9" s="1"/>
  <c r="K1173" i="9" s="1"/>
  <c r="R1173" i="9"/>
  <c r="AB1171" i="9"/>
  <c r="AA1171" i="9"/>
  <c r="Z1171" i="9"/>
  <c r="U1171" i="9"/>
  <c r="X1171" i="9" s="1"/>
  <c r="Q1171" i="9"/>
  <c r="G1171" i="9"/>
  <c r="R1171" i="9" s="1"/>
  <c r="AB1170" i="9"/>
  <c r="AA1170" i="9"/>
  <c r="Z1170" i="9"/>
  <c r="Q1170" i="9"/>
  <c r="G1170" i="9"/>
  <c r="AB1168" i="9"/>
  <c r="AA1168" i="9"/>
  <c r="Z1168" i="9"/>
  <c r="U1168" i="9"/>
  <c r="X1168" i="9" s="1"/>
  <c r="Q1168" i="9"/>
  <c r="G1168" i="9"/>
  <c r="R1168" i="9" s="1"/>
  <c r="AB1167" i="9"/>
  <c r="AA1167" i="9"/>
  <c r="Z1167" i="9"/>
  <c r="Q1167" i="9"/>
  <c r="G1167" i="9"/>
  <c r="AB1165" i="9"/>
  <c r="AA1165" i="9"/>
  <c r="Z1165" i="9"/>
  <c r="U1165" i="9"/>
  <c r="X1165" i="9" s="1"/>
  <c r="Q1165" i="9"/>
  <c r="G1165" i="9"/>
  <c r="R1165" i="9" s="1"/>
  <c r="AB1164" i="9"/>
  <c r="AA1164" i="9"/>
  <c r="Z1164" i="9"/>
  <c r="Q1164" i="9"/>
  <c r="G1164" i="9"/>
  <c r="R1164" i="9" s="1"/>
  <c r="AB1162" i="9"/>
  <c r="AA1162" i="9"/>
  <c r="Z1162" i="9"/>
  <c r="U1162" i="9"/>
  <c r="X1162" i="9" s="1"/>
  <c r="Q1162" i="9"/>
  <c r="G1162" i="9"/>
  <c r="R1162" i="9" s="1"/>
  <c r="AB1161" i="9"/>
  <c r="AA1161" i="9"/>
  <c r="Z1161" i="9"/>
  <c r="Q1161" i="9"/>
  <c r="G1161" i="9"/>
  <c r="R1161" i="9" s="1"/>
  <c r="AB1159" i="9"/>
  <c r="AA1159" i="9"/>
  <c r="Z1159" i="9"/>
  <c r="U1159" i="9"/>
  <c r="X1159" i="9" s="1"/>
  <c r="Q1159" i="9"/>
  <c r="G1159" i="9"/>
  <c r="R1159" i="9" s="1"/>
  <c r="AB1158" i="9"/>
  <c r="AA1158" i="9"/>
  <c r="Z1158" i="9"/>
  <c r="Q1158" i="9"/>
  <c r="G1158" i="9"/>
  <c r="H1158" i="9" s="1"/>
  <c r="H1162" i="9" l="1"/>
  <c r="H1164" i="9"/>
  <c r="I1162" i="9"/>
  <c r="K1162" i="9" s="1"/>
  <c r="S1162" i="9" s="1"/>
  <c r="H1171" i="9"/>
  <c r="S1173" i="9"/>
  <c r="T1173" i="9" s="1"/>
  <c r="U1173" i="9" s="1"/>
  <c r="X1173" i="9" s="1"/>
  <c r="H1170" i="9"/>
  <c r="I1170" i="9" s="1"/>
  <c r="K1170" i="9" s="1"/>
  <c r="R1170" i="9"/>
  <c r="I1171" i="9"/>
  <c r="K1171" i="9" s="1"/>
  <c r="S1171" i="9" s="1"/>
  <c r="H1167" i="9"/>
  <c r="I1167" i="9" s="1"/>
  <c r="K1167" i="9" s="1"/>
  <c r="R1167" i="9"/>
  <c r="H1168" i="9"/>
  <c r="I1168" i="9" s="1"/>
  <c r="K1168" i="9" s="1"/>
  <c r="S1168" i="9" s="1"/>
  <c r="I1164" i="9"/>
  <c r="K1164" i="9" s="1"/>
  <c r="S1164" i="9" s="1"/>
  <c r="H1165" i="9"/>
  <c r="I1165" i="9" s="1"/>
  <c r="K1165" i="9" s="1"/>
  <c r="S1165" i="9" s="1"/>
  <c r="H1161" i="9"/>
  <c r="I1161" i="9" s="1"/>
  <c r="K1161" i="9" s="1"/>
  <c r="S1161" i="9" s="1"/>
  <c r="I1158" i="9"/>
  <c r="K1158" i="9" s="1"/>
  <c r="R1158" i="9"/>
  <c r="H1159" i="9"/>
  <c r="I1159" i="9" s="1"/>
  <c r="K1159" i="9" s="1"/>
  <c r="S1159" i="9" s="1"/>
  <c r="T1164" i="9" l="1"/>
  <c r="U1164" i="9" s="1"/>
  <c r="X1164" i="9" s="1"/>
  <c r="T1161" i="9"/>
  <c r="U1161" i="9" s="1"/>
  <c r="X1161" i="9" s="1"/>
  <c r="S1170" i="9"/>
  <c r="T1170" i="9" s="1"/>
  <c r="U1170" i="9" s="1"/>
  <c r="X1170" i="9" s="1"/>
  <c r="S1167" i="9"/>
  <c r="T1167" i="9" s="1"/>
  <c r="U1167" i="9" s="1"/>
  <c r="X1167" i="9" s="1"/>
  <c r="S1158" i="9"/>
  <c r="T1158" i="9" s="1"/>
  <c r="U1158" i="9" s="1"/>
  <c r="X1158" i="9" s="1"/>
  <c r="AB1156" i="9"/>
  <c r="AA1156" i="9"/>
  <c r="Z1156" i="9"/>
  <c r="U1156" i="9"/>
  <c r="X1156" i="9" s="1"/>
  <c r="Q1156" i="9"/>
  <c r="G1156" i="9"/>
  <c r="R1156" i="9" s="1"/>
  <c r="AB1155" i="9"/>
  <c r="AA1155" i="9"/>
  <c r="Z1155" i="9"/>
  <c r="Q1155" i="9"/>
  <c r="G1155" i="9"/>
  <c r="AB1153" i="9"/>
  <c r="AA1153" i="9"/>
  <c r="Z1153" i="9"/>
  <c r="U1153" i="9"/>
  <c r="X1153" i="9" s="1"/>
  <c r="Q1153" i="9"/>
  <c r="G1153" i="9"/>
  <c r="R1153" i="9" s="1"/>
  <c r="AB1152" i="9"/>
  <c r="AA1152" i="9"/>
  <c r="Z1152" i="9"/>
  <c r="Q1152" i="9"/>
  <c r="G1152" i="9"/>
  <c r="R1152" i="9" s="1"/>
  <c r="AB1147" i="9"/>
  <c r="AA1147" i="9"/>
  <c r="Z1147" i="9"/>
  <c r="U1147" i="9"/>
  <c r="X1147" i="9" s="1"/>
  <c r="Q1147" i="9"/>
  <c r="G1147" i="9"/>
  <c r="R1147" i="9" s="1"/>
  <c r="AB1146" i="9"/>
  <c r="AA1146" i="9"/>
  <c r="Z1146" i="9"/>
  <c r="Q1146" i="9"/>
  <c r="G1146" i="9"/>
  <c r="R1146" i="9" s="1"/>
  <c r="AB1144" i="9"/>
  <c r="AA1144" i="9"/>
  <c r="Z1144" i="9"/>
  <c r="U1144" i="9"/>
  <c r="X1144" i="9" s="1"/>
  <c r="Q1144" i="9"/>
  <c r="G1144" i="9"/>
  <c r="R1144" i="9" s="1"/>
  <c r="AB1143" i="9"/>
  <c r="AA1143" i="9"/>
  <c r="Z1143" i="9"/>
  <c r="Q1143" i="9"/>
  <c r="G1143" i="9"/>
  <c r="AB1141" i="9"/>
  <c r="AA1141" i="9"/>
  <c r="Z1141" i="9"/>
  <c r="U1141" i="9"/>
  <c r="X1141" i="9" s="1"/>
  <c r="Q1141" i="9"/>
  <c r="G1141" i="9"/>
  <c r="R1141" i="9" s="1"/>
  <c r="AB1140" i="9"/>
  <c r="AA1140" i="9"/>
  <c r="Z1140" i="9"/>
  <c r="Q1140" i="9"/>
  <c r="G1140" i="9"/>
  <c r="AB1138" i="9"/>
  <c r="AA1138" i="9"/>
  <c r="Z1138" i="9"/>
  <c r="U1138" i="9"/>
  <c r="X1138" i="9" s="1"/>
  <c r="Q1138" i="9"/>
  <c r="G1138" i="9"/>
  <c r="R1138" i="9" s="1"/>
  <c r="AB1137" i="9"/>
  <c r="AA1137" i="9"/>
  <c r="Z1137" i="9"/>
  <c r="Q1137" i="9"/>
  <c r="G1137" i="9"/>
  <c r="R1137" i="9" s="1"/>
  <c r="AB1135" i="9"/>
  <c r="AA1135" i="9"/>
  <c r="Z1135" i="9"/>
  <c r="U1135" i="9"/>
  <c r="X1135" i="9" s="1"/>
  <c r="Q1135" i="9"/>
  <c r="G1135" i="9"/>
  <c r="R1135" i="9" s="1"/>
  <c r="AB1134" i="9"/>
  <c r="AA1134" i="9"/>
  <c r="Z1134" i="9"/>
  <c r="Q1134" i="9"/>
  <c r="G1134" i="9"/>
  <c r="R1134" i="9" s="1"/>
  <c r="AB1132" i="9"/>
  <c r="AA1132" i="9"/>
  <c r="Z1132" i="9"/>
  <c r="U1132" i="9"/>
  <c r="X1132" i="9" s="1"/>
  <c r="Q1132" i="9"/>
  <c r="G1132" i="9"/>
  <c r="R1132" i="9" s="1"/>
  <c r="AB1131" i="9"/>
  <c r="AA1131" i="9"/>
  <c r="Z1131" i="9"/>
  <c r="Q1131" i="9"/>
  <c r="G1131" i="9"/>
  <c r="R1131" i="9" s="1"/>
  <c r="AB1129" i="9"/>
  <c r="AA1129" i="9"/>
  <c r="Z1129" i="9"/>
  <c r="U1129" i="9"/>
  <c r="X1129" i="9" s="1"/>
  <c r="Q1129" i="9"/>
  <c r="G1129" i="9"/>
  <c r="R1129" i="9" s="1"/>
  <c r="AB1128" i="9"/>
  <c r="AA1128" i="9"/>
  <c r="Z1128" i="9"/>
  <c r="Q1128" i="9"/>
  <c r="G1128" i="9"/>
  <c r="AB1126" i="9"/>
  <c r="AA1126" i="9"/>
  <c r="Z1126" i="9"/>
  <c r="U1126" i="9"/>
  <c r="X1126" i="9" s="1"/>
  <c r="Q1126" i="9"/>
  <c r="G1126" i="9"/>
  <c r="R1126" i="9" s="1"/>
  <c r="AB1125" i="9"/>
  <c r="AA1125" i="9"/>
  <c r="Z1125" i="9"/>
  <c r="Q1125" i="9"/>
  <c r="G1125" i="9"/>
  <c r="R1125" i="9" s="1"/>
  <c r="AB1123" i="9"/>
  <c r="AA1123" i="9"/>
  <c r="Z1123" i="9"/>
  <c r="U1123" i="9"/>
  <c r="X1123" i="9" s="1"/>
  <c r="Q1123" i="9"/>
  <c r="G1123" i="9"/>
  <c r="R1123" i="9" s="1"/>
  <c r="AB1122" i="9"/>
  <c r="AA1122" i="9"/>
  <c r="Z1122" i="9"/>
  <c r="Q1122" i="9"/>
  <c r="G1122" i="9"/>
  <c r="R1122" i="9" s="1"/>
  <c r="AB1120" i="9"/>
  <c r="AA1120" i="9"/>
  <c r="Z1120" i="9"/>
  <c r="U1120" i="9"/>
  <c r="X1120" i="9" s="1"/>
  <c r="Q1120" i="9"/>
  <c r="G1120" i="9"/>
  <c r="AB1119" i="9"/>
  <c r="AA1119" i="9"/>
  <c r="Z1119" i="9"/>
  <c r="Q1119" i="9"/>
  <c r="G1119" i="9"/>
  <c r="R1119" i="9" s="1"/>
  <c r="H1144" i="9" l="1"/>
  <c r="I1144" i="9" s="1"/>
  <c r="K1144" i="9" s="1"/>
  <c r="S1144" i="9" s="1"/>
  <c r="H1152" i="9"/>
  <c r="I1152" i="9" s="1"/>
  <c r="K1152" i="9" s="1"/>
  <c r="S1152" i="9" s="1"/>
  <c r="H1125" i="9"/>
  <c r="I1125" i="9" s="1"/>
  <c r="K1125" i="9" s="1"/>
  <c r="S1125" i="9" s="1"/>
  <c r="H1141" i="9"/>
  <c r="H1147" i="9"/>
  <c r="H1129" i="9"/>
  <c r="I1129" i="9" s="1"/>
  <c r="K1129" i="9" s="1"/>
  <c r="S1129" i="9" s="1"/>
  <c r="H1135" i="9"/>
  <c r="I1135" i="9" s="1"/>
  <c r="K1135" i="9" s="1"/>
  <c r="S1135" i="9" s="1"/>
  <c r="I1141" i="9"/>
  <c r="K1141" i="9" s="1"/>
  <c r="S1141" i="9" s="1"/>
  <c r="I1147" i="9"/>
  <c r="K1147" i="9" s="1"/>
  <c r="S1147" i="9" s="1"/>
  <c r="H1155" i="9"/>
  <c r="I1155" i="9" s="1"/>
  <c r="K1155" i="9" s="1"/>
  <c r="R1155" i="9"/>
  <c r="H1156" i="9"/>
  <c r="I1156" i="9" s="1"/>
  <c r="K1156" i="9" s="1"/>
  <c r="S1156" i="9" s="1"/>
  <c r="H1153" i="9"/>
  <c r="I1153" i="9" s="1"/>
  <c r="K1153" i="9" s="1"/>
  <c r="S1153" i="9" s="1"/>
  <c r="H1146" i="9"/>
  <c r="I1146" i="9" s="1"/>
  <c r="K1146" i="9" s="1"/>
  <c r="S1146" i="9" s="1"/>
  <c r="H1143" i="9"/>
  <c r="I1143" i="9" s="1"/>
  <c r="K1143" i="9" s="1"/>
  <c r="R1143" i="9"/>
  <c r="H1140" i="9"/>
  <c r="I1140" i="9" s="1"/>
  <c r="K1140" i="9" s="1"/>
  <c r="R1140" i="9"/>
  <c r="H1131" i="9"/>
  <c r="H1137" i="9"/>
  <c r="I1137" i="9" s="1"/>
  <c r="K1137" i="9" s="1"/>
  <c r="S1137" i="9" s="1"/>
  <c r="H1138" i="9"/>
  <c r="I1138" i="9" s="1"/>
  <c r="K1138" i="9" s="1"/>
  <c r="S1138" i="9" s="1"/>
  <c r="H1134" i="9"/>
  <c r="I1134" i="9" s="1"/>
  <c r="K1134" i="9" s="1"/>
  <c r="S1134" i="9" s="1"/>
  <c r="I1131" i="9"/>
  <c r="K1131" i="9" s="1"/>
  <c r="S1131" i="9" s="1"/>
  <c r="H1132" i="9"/>
  <c r="I1132" i="9" s="1"/>
  <c r="K1132" i="9" s="1"/>
  <c r="S1132" i="9" s="1"/>
  <c r="H1128" i="9"/>
  <c r="I1128" i="9" s="1"/>
  <c r="K1128" i="9" s="1"/>
  <c r="R1128" i="9"/>
  <c r="H1126" i="9"/>
  <c r="I1126" i="9" s="1"/>
  <c r="K1126" i="9" s="1"/>
  <c r="S1126" i="9" s="1"/>
  <c r="H1122" i="9"/>
  <c r="I1122" i="9" s="1"/>
  <c r="K1122" i="9" s="1"/>
  <c r="H1123" i="9"/>
  <c r="I1123" i="9" s="1"/>
  <c r="K1123" i="9" s="1"/>
  <c r="S1123" i="9" s="1"/>
  <c r="H1120" i="9"/>
  <c r="I1120" i="9" s="1"/>
  <c r="K1120" i="9" s="1"/>
  <c r="R1120" i="9"/>
  <c r="H1119" i="9"/>
  <c r="I1119" i="9" s="1"/>
  <c r="K1119" i="9" s="1"/>
  <c r="S1119" i="9" s="1"/>
  <c r="AB1117" i="9"/>
  <c r="AA1117" i="9"/>
  <c r="Z1117" i="9"/>
  <c r="U1117" i="9"/>
  <c r="X1117" i="9" s="1"/>
  <c r="Q1117" i="9"/>
  <c r="G1117" i="9"/>
  <c r="R1117" i="9" s="1"/>
  <c r="AB1116" i="9"/>
  <c r="AA1116" i="9"/>
  <c r="Z1116" i="9"/>
  <c r="Q1116" i="9"/>
  <c r="G1116" i="9"/>
  <c r="R1116" i="9" s="1"/>
  <c r="T1137" i="9" l="1"/>
  <c r="U1137" i="9" s="1"/>
  <c r="X1137" i="9" s="1"/>
  <c r="T1152" i="9"/>
  <c r="U1152" i="9" s="1"/>
  <c r="X1152" i="9" s="1"/>
  <c r="T1146" i="9"/>
  <c r="U1146" i="9" s="1"/>
  <c r="X1146" i="9" s="1"/>
  <c r="S1155" i="9"/>
  <c r="T1155" i="9" s="1"/>
  <c r="U1155" i="9" s="1"/>
  <c r="X1155" i="9" s="1"/>
  <c r="T1131" i="9"/>
  <c r="U1131" i="9" s="1"/>
  <c r="X1131" i="9" s="1"/>
  <c r="S1143" i="9"/>
  <c r="T1143" i="9" s="1"/>
  <c r="U1143" i="9" s="1"/>
  <c r="X1143" i="9" s="1"/>
  <c r="S1140" i="9"/>
  <c r="T1140" i="9" s="1"/>
  <c r="U1140" i="9" s="1"/>
  <c r="X1140" i="9" s="1"/>
  <c r="T1134" i="9"/>
  <c r="U1134" i="9" s="1"/>
  <c r="X1134" i="9" s="1"/>
  <c r="S1120" i="9"/>
  <c r="T1119" i="9" s="1"/>
  <c r="U1119" i="9" s="1"/>
  <c r="X1119" i="9" s="1"/>
  <c r="S1128" i="9"/>
  <c r="T1128" i="9" s="1"/>
  <c r="U1128" i="9" s="1"/>
  <c r="X1128" i="9" s="1"/>
  <c r="T1125" i="9"/>
  <c r="U1125" i="9" s="1"/>
  <c r="X1125" i="9" s="1"/>
  <c r="S1122" i="9"/>
  <c r="T1122" i="9" s="1"/>
  <c r="U1122" i="9" s="1"/>
  <c r="X1122" i="9" s="1"/>
  <c r="H1117" i="9"/>
  <c r="I1117" i="9" s="1"/>
  <c r="K1117" i="9" s="1"/>
  <c r="S1117" i="9" s="1"/>
  <c r="H1116" i="9"/>
  <c r="I1116" i="9" s="1"/>
  <c r="K1116" i="9" s="1"/>
  <c r="S1116" i="9" s="1"/>
  <c r="AB1114" i="9"/>
  <c r="AA1114" i="9"/>
  <c r="Z1114" i="9"/>
  <c r="U1114" i="9"/>
  <c r="X1114" i="9" s="1"/>
  <c r="Q1114" i="9"/>
  <c r="G1114" i="9"/>
  <c r="R1114" i="9" s="1"/>
  <c r="AB1113" i="9"/>
  <c r="AA1113" i="9"/>
  <c r="Z1113" i="9"/>
  <c r="Q1113" i="9"/>
  <c r="G1113" i="9"/>
  <c r="R1113" i="9" s="1"/>
  <c r="AB1111" i="9"/>
  <c r="AA1111" i="9"/>
  <c r="Z1111" i="9"/>
  <c r="U1111" i="9"/>
  <c r="X1111" i="9" s="1"/>
  <c r="Q1111" i="9"/>
  <c r="G1111" i="9"/>
  <c r="AB1110" i="9"/>
  <c r="AA1110" i="9"/>
  <c r="Z1110" i="9"/>
  <c r="Q1110" i="9"/>
  <c r="G1110" i="9"/>
  <c r="R1110" i="9" s="1"/>
  <c r="AB1108" i="9"/>
  <c r="AA1108" i="9"/>
  <c r="Z1108" i="9"/>
  <c r="U1108" i="9"/>
  <c r="X1108" i="9" s="1"/>
  <c r="Q1108" i="9"/>
  <c r="G1108" i="9"/>
  <c r="R1108" i="9" s="1"/>
  <c r="AB1107" i="9"/>
  <c r="AA1107" i="9"/>
  <c r="Z1107" i="9"/>
  <c r="Q1107" i="9"/>
  <c r="G1107" i="9"/>
  <c r="R1107" i="9" s="1"/>
  <c r="AB1105" i="9"/>
  <c r="AA1105" i="9"/>
  <c r="Z1105" i="9"/>
  <c r="U1105" i="9"/>
  <c r="X1105" i="9" s="1"/>
  <c r="Q1105" i="9"/>
  <c r="G1105" i="9"/>
  <c r="R1105" i="9" s="1"/>
  <c r="AB1104" i="9"/>
  <c r="AA1104" i="9"/>
  <c r="Z1104" i="9"/>
  <c r="Q1104" i="9"/>
  <c r="G1104" i="9"/>
  <c r="R1104" i="9" s="1"/>
  <c r="AB1102" i="9"/>
  <c r="AA1102" i="9"/>
  <c r="Z1102" i="9"/>
  <c r="U1102" i="9"/>
  <c r="X1102" i="9" s="1"/>
  <c r="Q1102" i="9"/>
  <c r="G1102" i="9"/>
  <c r="R1102" i="9" s="1"/>
  <c r="AB1101" i="9"/>
  <c r="AA1101" i="9"/>
  <c r="Z1101" i="9"/>
  <c r="Q1101" i="9"/>
  <c r="G1101" i="9"/>
  <c r="R1101" i="9" s="1"/>
  <c r="AB1099" i="9"/>
  <c r="AA1099" i="9"/>
  <c r="Z1099" i="9"/>
  <c r="U1099" i="9"/>
  <c r="X1099" i="9" s="1"/>
  <c r="Q1099" i="9"/>
  <c r="G1099" i="9"/>
  <c r="R1099" i="9" s="1"/>
  <c r="AB1098" i="9"/>
  <c r="AA1098" i="9"/>
  <c r="Z1098" i="9"/>
  <c r="Q1098" i="9"/>
  <c r="G1098" i="9"/>
  <c r="R1098" i="9" s="1"/>
  <c r="AB1096" i="9"/>
  <c r="AA1096" i="9"/>
  <c r="Z1096" i="9"/>
  <c r="U1096" i="9"/>
  <c r="X1096" i="9" s="1"/>
  <c r="Q1096" i="9"/>
  <c r="G1096" i="9"/>
  <c r="R1096" i="9" s="1"/>
  <c r="AB1095" i="9"/>
  <c r="AA1095" i="9"/>
  <c r="Z1095" i="9"/>
  <c r="Q1095" i="9"/>
  <c r="G1095" i="9"/>
  <c r="R1095" i="9" s="1"/>
  <c r="AB1093" i="9"/>
  <c r="AA1093" i="9"/>
  <c r="Z1093" i="9"/>
  <c r="U1093" i="9"/>
  <c r="X1093" i="9" s="1"/>
  <c r="Q1093" i="9"/>
  <c r="G1093" i="9"/>
  <c r="R1093" i="9" s="1"/>
  <c r="AB1092" i="9"/>
  <c r="AA1092" i="9"/>
  <c r="Z1092" i="9"/>
  <c r="Q1092" i="9"/>
  <c r="G1092" i="9"/>
  <c r="R1092" i="9" s="1"/>
  <c r="AB1090" i="9"/>
  <c r="AA1090" i="9"/>
  <c r="Z1090" i="9"/>
  <c r="U1090" i="9"/>
  <c r="X1090" i="9" s="1"/>
  <c r="Q1090" i="9"/>
  <c r="G1090" i="9"/>
  <c r="R1090" i="9" s="1"/>
  <c r="AB1089" i="9"/>
  <c r="AA1089" i="9"/>
  <c r="Z1089" i="9"/>
  <c r="Q1089" i="9"/>
  <c r="G1089" i="9"/>
  <c r="R1089" i="9" s="1"/>
  <c r="AB1087" i="9"/>
  <c r="AA1087" i="9"/>
  <c r="Z1087" i="9"/>
  <c r="U1087" i="9"/>
  <c r="X1087" i="9" s="1"/>
  <c r="Q1087" i="9"/>
  <c r="G1087" i="9"/>
  <c r="R1087" i="9" s="1"/>
  <c r="AB1086" i="9"/>
  <c r="AA1086" i="9"/>
  <c r="Z1086" i="9"/>
  <c r="Q1086" i="9"/>
  <c r="G1086" i="9"/>
  <c r="R1086" i="9" s="1"/>
  <c r="AB1084" i="9"/>
  <c r="AA1084" i="9"/>
  <c r="Z1084" i="9"/>
  <c r="U1084" i="9"/>
  <c r="X1084" i="9" s="1"/>
  <c r="Q1084" i="9"/>
  <c r="G1084" i="9"/>
  <c r="AB1083" i="9"/>
  <c r="AA1083" i="9"/>
  <c r="Z1083" i="9"/>
  <c r="Q1083" i="9"/>
  <c r="G1083" i="9"/>
  <c r="R1083" i="9" s="1"/>
  <c r="AB1081" i="9"/>
  <c r="AA1081" i="9"/>
  <c r="Z1081" i="9"/>
  <c r="U1081" i="9"/>
  <c r="X1081" i="9" s="1"/>
  <c r="Q1081" i="9"/>
  <c r="G1081" i="9"/>
  <c r="R1081" i="9" s="1"/>
  <c r="AB1080" i="9"/>
  <c r="AA1080" i="9"/>
  <c r="Z1080" i="9"/>
  <c r="Q1080" i="9"/>
  <c r="G1080" i="9"/>
  <c r="R1080" i="9" s="1"/>
  <c r="AB1078" i="9"/>
  <c r="AA1078" i="9"/>
  <c r="Z1078" i="9"/>
  <c r="U1078" i="9"/>
  <c r="X1078" i="9" s="1"/>
  <c r="Q1078" i="9"/>
  <c r="G1078" i="9"/>
  <c r="AB1077" i="9"/>
  <c r="AA1077" i="9"/>
  <c r="Z1077" i="9"/>
  <c r="Q1077" i="9"/>
  <c r="G1077" i="9"/>
  <c r="R1077" i="9" s="1"/>
  <c r="H1101" i="9" l="1"/>
  <c r="I1101" i="9" s="1"/>
  <c r="K1101" i="9" s="1"/>
  <c r="S1101" i="9" s="1"/>
  <c r="H1107" i="9"/>
  <c r="I1107" i="9" s="1"/>
  <c r="K1107" i="9" s="1"/>
  <c r="S1107" i="9" s="1"/>
  <c r="H1092" i="9"/>
  <c r="I1092" i="9" s="1"/>
  <c r="K1092" i="9" s="1"/>
  <c r="S1092" i="9" s="1"/>
  <c r="H1098" i="9"/>
  <c r="I1098" i="9" s="1"/>
  <c r="K1098" i="9" s="1"/>
  <c r="S1098" i="9" s="1"/>
  <c r="T1116" i="9"/>
  <c r="U1116" i="9" s="1"/>
  <c r="X1116" i="9" s="1"/>
  <c r="H1111" i="9"/>
  <c r="I1111" i="9" s="1"/>
  <c r="K1111" i="9" s="1"/>
  <c r="R1111" i="9"/>
  <c r="H1113" i="9"/>
  <c r="I1113" i="9" s="1"/>
  <c r="K1113" i="9" s="1"/>
  <c r="S1113" i="9" s="1"/>
  <c r="H1114" i="9"/>
  <c r="I1114" i="9" s="1"/>
  <c r="K1114" i="9" s="1"/>
  <c r="S1114" i="9" s="1"/>
  <c r="H1110" i="9"/>
  <c r="I1110" i="9" s="1"/>
  <c r="K1110" i="9" s="1"/>
  <c r="S1110" i="9" s="1"/>
  <c r="H1108" i="9"/>
  <c r="I1108" i="9" s="1"/>
  <c r="K1108" i="9" s="1"/>
  <c r="S1108" i="9" s="1"/>
  <c r="H1104" i="9"/>
  <c r="I1104" i="9" s="1"/>
  <c r="K1104" i="9" s="1"/>
  <c r="S1104" i="9" s="1"/>
  <c r="H1105" i="9"/>
  <c r="I1105" i="9" s="1"/>
  <c r="K1105" i="9" s="1"/>
  <c r="S1105" i="9" s="1"/>
  <c r="H1102" i="9"/>
  <c r="I1102" i="9" s="1"/>
  <c r="K1102" i="9" s="1"/>
  <c r="S1102" i="9" s="1"/>
  <c r="H1099" i="9"/>
  <c r="I1099" i="9" s="1"/>
  <c r="K1099" i="9" s="1"/>
  <c r="S1099" i="9" s="1"/>
  <c r="H1095" i="9"/>
  <c r="I1095" i="9" s="1"/>
  <c r="K1095" i="9" s="1"/>
  <c r="S1095" i="9" s="1"/>
  <c r="H1096" i="9"/>
  <c r="I1096" i="9" s="1"/>
  <c r="K1096" i="9" s="1"/>
  <c r="S1096" i="9" s="1"/>
  <c r="H1093" i="9"/>
  <c r="I1093" i="9" s="1"/>
  <c r="K1093" i="9" s="1"/>
  <c r="S1093" i="9" s="1"/>
  <c r="H1081" i="9"/>
  <c r="H1090" i="9"/>
  <c r="I1090" i="9" s="1"/>
  <c r="K1090" i="9" s="1"/>
  <c r="S1090" i="9" s="1"/>
  <c r="H1078" i="9"/>
  <c r="I1078" i="9" s="1"/>
  <c r="K1078" i="9" s="1"/>
  <c r="R1078" i="9"/>
  <c r="I1081" i="9"/>
  <c r="K1081" i="9" s="1"/>
  <c r="S1081" i="9" s="1"/>
  <c r="H1084" i="9"/>
  <c r="I1084" i="9" s="1"/>
  <c r="K1084" i="9" s="1"/>
  <c r="R1084" i="9"/>
  <c r="H1086" i="9"/>
  <c r="I1086" i="9" s="1"/>
  <c r="K1086" i="9" s="1"/>
  <c r="S1086" i="9" s="1"/>
  <c r="H1089" i="9"/>
  <c r="I1089" i="9" s="1"/>
  <c r="K1089" i="9" s="1"/>
  <c r="S1089" i="9" s="1"/>
  <c r="H1087" i="9"/>
  <c r="I1087" i="9" s="1"/>
  <c r="K1087" i="9" s="1"/>
  <c r="S1087" i="9" s="1"/>
  <c r="H1083" i="9"/>
  <c r="I1083" i="9" s="1"/>
  <c r="K1083" i="9" s="1"/>
  <c r="S1083" i="9" s="1"/>
  <c r="H1080" i="9"/>
  <c r="I1080" i="9" s="1"/>
  <c r="K1080" i="9" s="1"/>
  <c r="S1080" i="9" s="1"/>
  <c r="H1077" i="9"/>
  <c r="I1077" i="9" s="1"/>
  <c r="K1077" i="9" s="1"/>
  <c r="S1077" i="9" s="1"/>
  <c r="T1101" i="9" l="1"/>
  <c r="U1101" i="9" s="1"/>
  <c r="X1101" i="9" s="1"/>
  <c r="T1107" i="9"/>
  <c r="U1107" i="9" s="1"/>
  <c r="X1107" i="9" s="1"/>
  <c r="S1111" i="9"/>
  <c r="T1110" i="9" s="1"/>
  <c r="U1110" i="9" s="1"/>
  <c r="X1110" i="9" s="1"/>
  <c r="T1092" i="9"/>
  <c r="U1092" i="9" s="1"/>
  <c r="X1092" i="9" s="1"/>
  <c r="T1113" i="9"/>
  <c r="U1113" i="9" s="1"/>
  <c r="X1113" i="9" s="1"/>
  <c r="T1104" i="9"/>
  <c r="U1104" i="9" s="1"/>
  <c r="X1104" i="9" s="1"/>
  <c r="T1098" i="9"/>
  <c r="U1098" i="9" s="1"/>
  <c r="X1098" i="9" s="1"/>
  <c r="T1095" i="9"/>
  <c r="U1095" i="9" s="1"/>
  <c r="X1095" i="9" s="1"/>
  <c r="T1089" i="9"/>
  <c r="U1089" i="9" s="1"/>
  <c r="X1089" i="9" s="1"/>
  <c r="S1084" i="9"/>
  <c r="T1083" i="9" s="1"/>
  <c r="U1083" i="9" s="1"/>
  <c r="X1083" i="9" s="1"/>
  <c r="S1078" i="9"/>
  <c r="T1077" i="9" s="1"/>
  <c r="U1077" i="9" s="1"/>
  <c r="X1077" i="9" s="1"/>
  <c r="T1086" i="9"/>
  <c r="U1086" i="9" s="1"/>
  <c r="X1086" i="9" s="1"/>
  <c r="T1080" i="9"/>
  <c r="U1080" i="9" s="1"/>
  <c r="X1080" i="9" s="1"/>
  <c r="AB1075" i="9"/>
  <c r="AA1075" i="9"/>
  <c r="Z1075" i="9"/>
  <c r="U1075" i="9"/>
  <c r="X1075" i="9" s="1"/>
  <c r="Q1075" i="9"/>
  <c r="G1075" i="9"/>
  <c r="R1075" i="9" s="1"/>
  <c r="AB1074" i="9"/>
  <c r="AA1074" i="9"/>
  <c r="Z1074" i="9"/>
  <c r="Q1074" i="9"/>
  <c r="G1074" i="9"/>
  <c r="R1074" i="9" s="1"/>
  <c r="H1074" i="9" l="1"/>
  <c r="I1074" i="9" s="1"/>
  <c r="K1074" i="9" s="1"/>
  <c r="S1074" i="9" s="1"/>
  <c r="H1075" i="9"/>
  <c r="I1075" i="9" s="1"/>
  <c r="K1075" i="9" s="1"/>
  <c r="S1075" i="9" s="1"/>
  <c r="AB1072" i="9"/>
  <c r="AA1072" i="9"/>
  <c r="Z1072" i="9"/>
  <c r="U1072" i="9"/>
  <c r="X1072" i="9" s="1"/>
  <c r="Q1072" i="9"/>
  <c r="G1072" i="9"/>
  <c r="R1072" i="9" s="1"/>
  <c r="AB1071" i="9"/>
  <c r="AA1071" i="9"/>
  <c r="Z1071" i="9"/>
  <c r="Q1071" i="9"/>
  <c r="G1071" i="9"/>
  <c r="R1071" i="9" s="1"/>
  <c r="AB1069" i="9"/>
  <c r="AA1069" i="9"/>
  <c r="Z1069" i="9"/>
  <c r="U1069" i="9"/>
  <c r="X1069" i="9" s="1"/>
  <c r="Q1069" i="9"/>
  <c r="G1069" i="9"/>
  <c r="AB1068" i="9"/>
  <c r="AA1068" i="9"/>
  <c r="Z1068" i="9"/>
  <c r="Q1068" i="9"/>
  <c r="G1068" i="9"/>
  <c r="R1068" i="9" s="1"/>
  <c r="AB1066" i="9"/>
  <c r="AA1066" i="9"/>
  <c r="Z1066" i="9"/>
  <c r="U1066" i="9"/>
  <c r="X1066" i="9" s="1"/>
  <c r="Q1066" i="9"/>
  <c r="G1066" i="9"/>
  <c r="R1066" i="9" s="1"/>
  <c r="AB1065" i="9"/>
  <c r="AA1065" i="9"/>
  <c r="Z1065" i="9"/>
  <c r="Q1065" i="9"/>
  <c r="G1065" i="9"/>
  <c r="AB1063" i="9"/>
  <c r="AA1063" i="9"/>
  <c r="Z1063" i="9"/>
  <c r="U1063" i="9"/>
  <c r="X1063" i="9" s="1"/>
  <c r="Q1063" i="9"/>
  <c r="G1063" i="9"/>
  <c r="R1063" i="9" s="1"/>
  <c r="AB1062" i="9"/>
  <c r="AA1062" i="9"/>
  <c r="Z1062" i="9"/>
  <c r="Q1062" i="9"/>
  <c r="G1062" i="9"/>
  <c r="R1062" i="9" s="1"/>
  <c r="AB1060" i="9"/>
  <c r="AA1060" i="9"/>
  <c r="Z1060" i="9"/>
  <c r="U1060" i="9"/>
  <c r="X1060" i="9" s="1"/>
  <c r="Q1060" i="9"/>
  <c r="G1060" i="9"/>
  <c r="R1060" i="9" s="1"/>
  <c r="AB1059" i="9"/>
  <c r="AA1059" i="9"/>
  <c r="Z1059" i="9"/>
  <c r="Q1059" i="9"/>
  <c r="G1059" i="9"/>
  <c r="AB1057" i="9"/>
  <c r="AA1057" i="9"/>
  <c r="Z1057" i="9"/>
  <c r="U1057" i="9"/>
  <c r="X1057" i="9" s="1"/>
  <c r="Q1057" i="9"/>
  <c r="G1057" i="9"/>
  <c r="R1057" i="9" s="1"/>
  <c r="AB1056" i="9"/>
  <c r="AA1056" i="9"/>
  <c r="Z1056" i="9"/>
  <c r="Q1056" i="9"/>
  <c r="G1056" i="9"/>
  <c r="R1056" i="9" s="1"/>
  <c r="H1072" i="9" l="1"/>
  <c r="I1072" i="9" s="1"/>
  <c r="K1072" i="9" s="1"/>
  <c r="S1072" i="9" s="1"/>
  <c r="H1057" i="9"/>
  <c r="I1057" i="9" s="1"/>
  <c r="K1057" i="9" s="1"/>
  <c r="S1057" i="9" s="1"/>
  <c r="H1063" i="9"/>
  <c r="H1069" i="9"/>
  <c r="I1069" i="9" s="1"/>
  <c r="K1069" i="9" s="1"/>
  <c r="R1069" i="9"/>
  <c r="T1074" i="9"/>
  <c r="U1074" i="9" s="1"/>
  <c r="X1074" i="9" s="1"/>
  <c r="H1071" i="9"/>
  <c r="I1071" i="9" s="1"/>
  <c r="K1071" i="9" s="1"/>
  <c r="S1071" i="9" s="1"/>
  <c r="H1068" i="9"/>
  <c r="I1068" i="9" s="1"/>
  <c r="K1068" i="9" s="1"/>
  <c r="S1068" i="9" s="1"/>
  <c r="I1063" i="9"/>
  <c r="K1063" i="9" s="1"/>
  <c r="H1065" i="9"/>
  <c r="I1065" i="9" s="1"/>
  <c r="K1065" i="9" s="1"/>
  <c r="R1065" i="9"/>
  <c r="H1066" i="9"/>
  <c r="I1066" i="9" s="1"/>
  <c r="K1066" i="9" s="1"/>
  <c r="S1066" i="9" s="1"/>
  <c r="S1063" i="9"/>
  <c r="H1062" i="9"/>
  <c r="I1062" i="9" s="1"/>
  <c r="K1062" i="9" s="1"/>
  <c r="S1062" i="9" s="1"/>
  <c r="H1059" i="9"/>
  <c r="I1059" i="9" s="1"/>
  <c r="K1059" i="9" s="1"/>
  <c r="R1059" i="9"/>
  <c r="H1060" i="9"/>
  <c r="I1060" i="9" s="1"/>
  <c r="K1060" i="9" s="1"/>
  <c r="S1060" i="9" s="1"/>
  <c r="H1056" i="9"/>
  <c r="I1056" i="9" s="1"/>
  <c r="K1056" i="9" s="1"/>
  <c r="S1056" i="9" s="1"/>
  <c r="AB1009" i="9"/>
  <c r="AA1009" i="9"/>
  <c r="Z1009" i="9"/>
  <c r="U1009" i="9"/>
  <c r="X1009" i="9" s="1"/>
  <c r="Q1009" i="9"/>
  <c r="G1009" i="9"/>
  <c r="R1009" i="9" s="1"/>
  <c r="AB1008" i="9"/>
  <c r="AA1008" i="9"/>
  <c r="Z1008" i="9"/>
  <c r="Q1008" i="9"/>
  <c r="G1008" i="9"/>
  <c r="R1008" i="9" s="1"/>
  <c r="AB1042" i="9"/>
  <c r="AA1042" i="9"/>
  <c r="Z1042" i="9"/>
  <c r="U1042" i="9"/>
  <c r="X1042" i="9" s="1"/>
  <c r="Q1042" i="9"/>
  <c r="G1042" i="9"/>
  <c r="R1042" i="9" s="1"/>
  <c r="AB1041" i="9"/>
  <c r="AA1041" i="9"/>
  <c r="Z1041" i="9"/>
  <c r="Q1041" i="9"/>
  <c r="G1041" i="9"/>
  <c r="R1041" i="9" s="1"/>
  <c r="S1069" i="9" l="1"/>
  <c r="T1068" i="9" s="1"/>
  <c r="U1068" i="9" s="1"/>
  <c r="X1068" i="9" s="1"/>
  <c r="H1008" i="9"/>
  <c r="I1008" i="9" s="1"/>
  <c r="K1008" i="9" s="1"/>
  <c r="S1008" i="9" s="1"/>
  <c r="T1071" i="9"/>
  <c r="U1071" i="9" s="1"/>
  <c r="X1071" i="9" s="1"/>
  <c r="S1065" i="9"/>
  <c r="T1065" i="9" s="1"/>
  <c r="U1065" i="9" s="1"/>
  <c r="X1065" i="9" s="1"/>
  <c r="T1062" i="9"/>
  <c r="U1062" i="9" s="1"/>
  <c r="X1062" i="9" s="1"/>
  <c r="S1059" i="9"/>
  <c r="T1059" i="9" s="1"/>
  <c r="U1059" i="9" s="1"/>
  <c r="X1059" i="9" s="1"/>
  <c r="T1056" i="9"/>
  <c r="U1056" i="9" s="1"/>
  <c r="X1056" i="9" s="1"/>
  <c r="H1009" i="9"/>
  <c r="I1009" i="9" s="1"/>
  <c r="K1009" i="9" s="1"/>
  <c r="S1009" i="9" s="1"/>
  <c r="H1042" i="9"/>
  <c r="I1042" i="9" s="1"/>
  <c r="K1042" i="9" s="1"/>
  <c r="S1042" i="9" s="1"/>
  <c r="H1041" i="9"/>
  <c r="I1041" i="9" s="1"/>
  <c r="K1041" i="9" s="1"/>
  <c r="S1041" i="9" s="1"/>
  <c r="T1008" i="9" l="1"/>
  <c r="U1008" i="9" s="1"/>
  <c r="X1008" i="9" s="1"/>
  <c r="T1041" i="9"/>
  <c r="U1041" i="9" s="1"/>
  <c r="X1041" i="9" s="1"/>
  <c r="AB541" i="10"/>
  <c r="AA541" i="10"/>
  <c r="Z541" i="10"/>
  <c r="U541" i="10"/>
  <c r="X541" i="10" s="1"/>
  <c r="Q541" i="10"/>
  <c r="G541" i="10"/>
  <c r="AB540" i="10"/>
  <c r="AA540" i="10"/>
  <c r="Z540" i="10"/>
  <c r="Q540" i="10"/>
  <c r="G540" i="10"/>
  <c r="R540" i="10" s="1"/>
  <c r="AB538" i="10"/>
  <c r="AA538" i="10"/>
  <c r="Z538" i="10"/>
  <c r="U538" i="10"/>
  <c r="X538" i="10" s="1"/>
  <c r="Q538" i="10"/>
  <c r="G538" i="10"/>
  <c r="R538" i="10" s="1"/>
  <c r="AB537" i="10"/>
  <c r="AA537" i="10"/>
  <c r="Z537" i="10"/>
  <c r="Q537" i="10"/>
  <c r="G537" i="10"/>
  <c r="R537" i="10" s="1"/>
  <c r="AB535" i="10"/>
  <c r="AA535" i="10"/>
  <c r="Z535" i="10"/>
  <c r="U535" i="10"/>
  <c r="X535" i="10" s="1"/>
  <c r="Q535" i="10"/>
  <c r="G535" i="10"/>
  <c r="R535" i="10" s="1"/>
  <c r="AB534" i="10"/>
  <c r="AA534" i="10"/>
  <c r="Z534" i="10"/>
  <c r="Q534" i="10"/>
  <c r="G534" i="10"/>
  <c r="AB532" i="10"/>
  <c r="AA532" i="10"/>
  <c r="Z532" i="10"/>
  <c r="U532" i="10"/>
  <c r="X532" i="10" s="1"/>
  <c r="Q532" i="10"/>
  <c r="G532" i="10"/>
  <c r="R532" i="10" s="1"/>
  <c r="AB531" i="10"/>
  <c r="AA531" i="10"/>
  <c r="Z531" i="10"/>
  <c r="R531" i="10"/>
  <c r="Q531" i="10"/>
  <c r="H531" i="10"/>
  <c r="G531" i="10"/>
  <c r="AB529" i="10"/>
  <c r="AA529" i="10"/>
  <c r="Z529" i="10"/>
  <c r="U529" i="10"/>
  <c r="X529" i="10" s="1"/>
  <c r="R529" i="10"/>
  <c r="Q529" i="10"/>
  <c r="H529" i="10"/>
  <c r="G529" i="10"/>
  <c r="AB528" i="10"/>
  <c r="AA528" i="10"/>
  <c r="Z528" i="10"/>
  <c r="Q528" i="10"/>
  <c r="G528" i="10"/>
  <c r="AB526" i="10"/>
  <c r="AA526" i="10"/>
  <c r="Z526" i="10"/>
  <c r="X526" i="10"/>
  <c r="U526" i="10"/>
  <c r="Q526" i="10"/>
  <c r="G526" i="10"/>
  <c r="R526" i="10" s="1"/>
  <c r="AB525" i="10"/>
  <c r="AA525" i="10"/>
  <c r="Z525" i="10"/>
  <c r="Q525" i="10"/>
  <c r="G525" i="10"/>
  <c r="R525" i="10" s="1"/>
  <c r="AB523" i="10"/>
  <c r="AA523" i="10"/>
  <c r="Z523" i="10"/>
  <c r="U523" i="10"/>
  <c r="X523" i="10" s="1"/>
  <c r="Q523" i="10"/>
  <c r="G523" i="10"/>
  <c r="R523" i="10" s="1"/>
  <c r="AB522" i="10"/>
  <c r="AA522" i="10"/>
  <c r="Z522" i="10"/>
  <c r="Q522" i="10"/>
  <c r="G522" i="10"/>
  <c r="R522" i="10" s="1"/>
  <c r="AB520" i="10"/>
  <c r="AA520" i="10"/>
  <c r="Z520" i="10"/>
  <c r="U520" i="10"/>
  <c r="X520" i="10" s="1"/>
  <c r="Q520" i="10"/>
  <c r="G520" i="10"/>
  <c r="R520" i="10" s="1"/>
  <c r="AB519" i="10"/>
  <c r="AA519" i="10"/>
  <c r="Z519" i="10"/>
  <c r="R519" i="10"/>
  <c r="Q519" i="10"/>
  <c r="H519" i="10"/>
  <c r="G519" i="10"/>
  <c r="AB517" i="10"/>
  <c r="AA517" i="10"/>
  <c r="Z517" i="10"/>
  <c r="U517" i="10"/>
  <c r="X517" i="10" s="1"/>
  <c r="R517" i="10"/>
  <c r="Q517" i="10"/>
  <c r="H517" i="10"/>
  <c r="G517" i="10"/>
  <c r="AB516" i="10"/>
  <c r="AA516" i="10"/>
  <c r="Z516" i="10"/>
  <c r="Q516" i="10"/>
  <c r="G516" i="10"/>
  <c r="R516" i="10" s="1"/>
  <c r="AB514" i="10"/>
  <c r="AA514" i="10"/>
  <c r="Z514" i="10"/>
  <c r="U514" i="10"/>
  <c r="X514" i="10" s="1"/>
  <c r="Q514" i="10"/>
  <c r="G514" i="10"/>
  <c r="R514" i="10" s="1"/>
  <c r="AB513" i="10"/>
  <c r="AA513" i="10"/>
  <c r="Z513" i="10"/>
  <c r="Q513" i="10"/>
  <c r="G513" i="10"/>
  <c r="R513" i="10" s="1"/>
  <c r="AB511" i="10"/>
  <c r="AA511" i="10"/>
  <c r="Z511" i="10"/>
  <c r="U511" i="10"/>
  <c r="X511" i="10" s="1"/>
  <c r="Q511" i="10"/>
  <c r="G511" i="10"/>
  <c r="R511" i="10" s="1"/>
  <c r="AB510" i="10"/>
  <c r="AA510" i="10"/>
  <c r="Z510" i="10"/>
  <c r="Q510" i="10"/>
  <c r="G510" i="10"/>
  <c r="AB508" i="10"/>
  <c r="AA508" i="10"/>
  <c r="Z508" i="10"/>
  <c r="U508" i="10"/>
  <c r="X508" i="10" s="1"/>
  <c r="Q508" i="10"/>
  <c r="G508" i="10"/>
  <c r="AB507" i="10"/>
  <c r="AA507" i="10"/>
  <c r="Z507" i="10"/>
  <c r="R507" i="10"/>
  <c r="Q507" i="10"/>
  <c r="H507" i="10"/>
  <c r="G507" i="10"/>
  <c r="AB505" i="10"/>
  <c r="AA505" i="10"/>
  <c r="Z505" i="10"/>
  <c r="U505" i="10"/>
  <c r="X505" i="10" s="1"/>
  <c r="R505" i="10"/>
  <c r="Q505" i="10"/>
  <c r="H505" i="10"/>
  <c r="G505" i="10"/>
  <c r="AB504" i="10"/>
  <c r="AA504" i="10"/>
  <c r="Z504" i="10"/>
  <c r="Q504" i="10"/>
  <c r="G504" i="10"/>
  <c r="R504" i="10" s="1"/>
  <c r="AB502" i="10"/>
  <c r="AA502" i="10"/>
  <c r="Z502" i="10"/>
  <c r="X502" i="10"/>
  <c r="U502" i="10"/>
  <c r="Q502" i="10"/>
  <c r="G502" i="10"/>
  <c r="R502" i="10" s="1"/>
  <c r="AB501" i="10"/>
  <c r="AA501" i="10"/>
  <c r="Z501" i="10"/>
  <c r="Q501" i="10"/>
  <c r="G501" i="10"/>
  <c r="R501" i="10" s="1"/>
  <c r="AB499" i="10"/>
  <c r="AA499" i="10"/>
  <c r="Z499" i="10"/>
  <c r="U499" i="10"/>
  <c r="X499" i="10" s="1"/>
  <c r="Q499" i="10"/>
  <c r="G499" i="10"/>
  <c r="R499" i="10" s="1"/>
  <c r="AB498" i="10"/>
  <c r="AA498" i="10"/>
  <c r="Z498" i="10"/>
  <c r="Q498" i="10"/>
  <c r="G498" i="10"/>
  <c r="AB496" i="10"/>
  <c r="AA496" i="10"/>
  <c r="Z496" i="10"/>
  <c r="U496" i="10"/>
  <c r="X496" i="10" s="1"/>
  <c r="Q496" i="10"/>
  <c r="G496" i="10"/>
  <c r="R496" i="10" s="1"/>
  <c r="AB495" i="10"/>
  <c r="AA495" i="10"/>
  <c r="Z495" i="10"/>
  <c r="R495" i="10"/>
  <c r="Q495" i="10"/>
  <c r="H495" i="10"/>
  <c r="G495" i="10"/>
  <c r="AB493" i="10"/>
  <c r="AA493" i="10"/>
  <c r="Z493" i="10"/>
  <c r="U493" i="10"/>
  <c r="X493" i="10" s="1"/>
  <c r="R493" i="10"/>
  <c r="Q493" i="10"/>
  <c r="H493" i="10"/>
  <c r="G493" i="10"/>
  <c r="AB492" i="10"/>
  <c r="AA492" i="10"/>
  <c r="Z492" i="10"/>
  <c r="Q492" i="10"/>
  <c r="G492" i="10"/>
  <c r="R492" i="10" s="1"/>
  <c r="AB490" i="10"/>
  <c r="AA490" i="10"/>
  <c r="Z490" i="10"/>
  <c r="X490" i="10"/>
  <c r="U490" i="10"/>
  <c r="Q490" i="10"/>
  <c r="G490" i="10"/>
  <c r="R490" i="10" s="1"/>
  <c r="AB489" i="10"/>
  <c r="AA489" i="10"/>
  <c r="Z489" i="10"/>
  <c r="Q489" i="10"/>
  <c r="G489" i="10"/>
  <c r="R489" i="10" s="1"/>
  <c r="AB487" i="10"/>
  <c r="AA487" i="10"/>
  <c r="Z487" i="10"/>
  <c r="U487" i="10"/>
  <c r="X487" i="10" s="1"/>
  <c r="Q487" i="10"/>
  <c r="G487" i="10"/>
  <c r="R487" i="10" s="1"/>
  <c r="AB486" i="10"/>
  <c r="AA486" i="10"/>
  <c r="Z486" i="10"/>
  <c r="Q486" i="10"/>
  <c r="G486" i="10"/>
  <c r="R486" i="10" s="1"/>
  <c r="AB484" i="10"/>
  <c r="AA484" i="10"/>
  <c r="Z484" i="10"/>
  <c r="U484" i="10"/>
  <c r="X484" i="10" s="1"/>
  <c r="Q484" i="10"/>
  <c r="G484" i="10"/>
  <c r="R484" i="10" s="1"/>
  <c r="AB483" i="10"/>
  <c r="AA483" i="10"/>
  <c r="Z483" i="10"/>
  <c r="R483" i="10"/>
  <c r="Q483" i="10"/>
  <c r="H483" i="10"/>
  <c r="G483" i="10"/>
  <c r="I483" i="10" l="1"/>
  <c r="K483" i="10" s="1"/>
  <c r="H487" i="10"/>
  <c r="H489" i="10"/>
  <c r="I493" i="10"/>
  <c r="K493" i="10" s="1"/>
  <c r="I495" i="10"/>
  <c r="K495" i="10" s="1"/>
  <c r="H499" i="10"/>
  <c r="H501" i="10"/>
  <c r="I505" i="10"/>
  <c r="K505" i="10" s="1"/>
  <c r="I507" i="10"/>
  <c r="K507" i="10" s="1"/>
  <c r="H511" i="10"/>
  <c r="H513" i="10"/>
  <c r="I517" i="10"/>
  <c r="K517" i="10" s="1"/>
  <c r="I519" i="10"/>
  <c r="K519" i="10" s="1"/>
  <c r="H523" i="10"/>
  <c r="H525" i="10"/>
  <c r="I529" i="10"/>
  <c r="K529" i="10" s="1"/>
  <c r="I531" i="10"/>
  <c r="K531" i="10" s="1"/>
  <c r="H535" i="10"/>
  <c r="H537" i="10"/>
  <c r="S483" i="10"/>
  <c r="I487" i="10"/>
  <c r="K487" i="10" s="1"/>
  <c r="I489" i="10"/>
  <c r="K489" i="10" s="1"/>
  <c r="S493" i="10"/>
  <c r="S495" i="10"/>
  <c r="I499" i="10"/>
  <c r="K499" i="10" s="1"/>
  <c r="I501" i="10"/>
  <c r="K501" i="10" s="1"/>
  <c r="S505" i="10"/>
  <c r="S507" i="10"/>
  <c r="I511" i="10"/>
  <c r="K511" i="10" s="1"/>
  <c r="I513" i="10"/>
  <c r="K513" i="10" s="1"/>
  <c r="S513" i="10" s="1"/>
  <c r="I523" i="10"/>
  <c r="K523" i="10" s="1"/>
  <c r="S523" i="10" s="1"/>
  <c r="I525" i="10"/>
  <c r="K525" i="10" s="1"/>
  <c r="S525" i="10" s="1"/>
  <c r="S529" i="10"/>
  <c r="S531" i="10"/>
  <c r="I535" i="10"/>
  <c r="K535" i="10" s="1"/>
  <c r="I537" i="10"/>
  <c r="K537" i="10" s="1"/>
  <c r="H541" i="10"/>
  <c r="I541" i="10" s="1"/>
  <c r="K541" i="10" s="1"/>
  <c r="R541" i="10"/>
  <c r="S535" i="10"/>
  <c r="S537" i="10"/>
  <c r="H528" i="10"/>
  <c r="I528" i="10" s="1"/>
  <c r="K528" i="10" s="1"/>
  <c r="R528" i="10"/>
  <c r="H532" i="10"/>
  <c r="I532" i="10" s="1"/>
  <c r="K532" i="10" s="1"/>
  <c r="S532" i="10" s="1"/>
  <c r="T531" i="10" s="1"/>
  <c r="U531" i="10" s="1"/>
  <c r="X531" i="10" s="1"/>
  <c r="H534" i="10"/>
  <c r="I534" i="10" s="1"/>
  <c r="K534" i="10" s="1"/>
  <c r="R534" i="10"/>
  <c r="H538" i="10"/>
  <c r="I538" i="10" s="1"/>
  <c r="K538" i="10" s="1"/>
  <c r="S538" i="10" s="1"/>
  <c r="H540" i="10"/>
  <c r="I540" i="10" s="1"/>
  <c r="K540" i="10" s="1"/>
  <c r="S540" i="10" s="1"/>
  <c r="S517" i="10"/>
  <c r="S519" i="10"/>
  <c r="I516" i="10"/>
  <c r="K516" i="10" s="1"/>
  <c r="S516" i="10" s="1"/>
  <c r="T516" i="10" s="1"/>
  <c r="U516" i="10" s="1"/>
  <c r="X516" i="10" s="1"/>
  <c r="H514" i="10"/>
  <c r="I514" i="10" s="1"/>
  <c r="K514" i="10" s="1"/>
  <c r="S514" i="10" s="1"/>
  <c r="H516" i="10"/>
  <c r="H520" i="10"/>
  <c r="I520" i="10" s="1"/>
  <c r="K520" i="10" s="1"/>
  <c r="S520" i="10" s="1"/>
  <c r="H522" i="10"/>
  <c r="I522" i="10" s="1"/>
  <c r="K522" i="10" s="1"/>
  <c r="S522" i="10" s="1"/>
  <c r="T522" i="10" s="1"/>
  <c r="U522" i="10" s="1"/>
  <c r="X522" i="10" s="1"/>
  <c r="H526" i="10"/>
  <c r="I526" i="10" s="1"/>
  <c r="K526" i="10" s="1"/>
  <c r="S526" i="10" s="1"/>
  <c r="S499" i="10"/>
  <c r="S501" i="10"/>
  <c r="S511" i="10"/>
  <c r="H498" i="10"/>
  <c r="I498" i="10" s="1"/>
  <c r="K498" i="10" s="1"/>
  <c r="R498" i="10"/>
  <c r="H502" i="10"/>
  <c r="I502" i="10" s="1"/>
  <c r="K502" i="10" s="1"/>
  <c r="S502" i="10" s="1"/>
  <c r="H504" i="10"/>
  <c r="I504" i="10" s="1"/>
  <c r="K504" i="10" s="1"/>
  <c r="S504" i="10" s="1"/>
  <c r="T504" i="10" s="1"/>
  <c r="U504" i="10" s="1"/>
  <c r="X504" i="10" s="1"/>
  <c r="H508" i="10"/>
  <c r="I508" i="10" s="1"/>
  <c r="K508" i="10" s="1"/>
  <c r="R508" i="10"/>
  <c r="H510" i="10"/>
  <c r="I510" i="10" s="1"/>
  <c r="K510" i="10" s="1"/>
  <c r="R510" i="10"/>
  <c r="S487" i="10"/>
  <c r="S489" i="10"/>
  <c r="H484" i="10"/>
  <c r="I484" i="10" s="1"/>
  <c r="K484" i="10" s="1"/>
  <c r="S484" i="10" s="1"/>
  <c r="T483" i="10" s="1"/>
  <c r="U483" i="10" s="1"/>
  <c r="X483" i="10" s="1"/>
  <c r="H486" i="10"/>
  <c r="I486" i="10" s="1"/>
  <c r="K486" i="10" s="1"/>
  <c r="S486" i="10" s="1"/>
  <c r="T486" i="10" s="1"/>
  <c r="U486" i="10" s="1"/>
  <c r="X486" i="10" s="1"/>
  <c r="H490" i="10"/>
  <c r="I490" i="10" s="1"/>
  <c r="K490" i="10" s="1"/>
  <c r="S490" i="10" s="1"/>
  <c r="H492" i="10"/>
  <c r="I492" i="10" s="1"/>
  <c r="K492" i="10" s="1"/>
  <c r="S492" i="10" s="1"/>
  <c r="T492" i="10" s="1"/>
  <c r="U492" i="10" s="1"/>
  <c r="X492" i="10" s="1"/>
  <c r="H496" i="10"/>
  <c r="I496" i="10" s="1"/>
  <c r="K496" i="10" s="1"/>
  <c r="S496" i="10" s="1"/>
  <c r="T495" i="10" s="1"/>
  <c r="U495" i="10" s="1"/>
  <c r="X495" i="10" s="1"/>
  <c r="S541" i="10" l="1"/>
  <c r="T540" i="10" s="1"/>
  <c r="U540" i="10" s="1"/>
  <c r="X540" i="10" s="1"/>
  <c r="T525" i="10"/>
  <c r="U525" i="10" s="1"/>
  <c r="X525" i="10" s="1"/>
  <c r="T513" i="10"/>
  <c r="U513" i="10" s="1"/>
  <c r="X513" i="10" s="1"/>
  <c r="S528" i="10"/>
  <c r="T528" i="10" s="1"/>
  <c r="U528" i="10" s="1"/>
  <c r="X528" i="10" s="1"/>
  <c r="T537" i="10"/>
  <c r="U537" i="10" s="1"/>
  <c r="X537" i="10" s="1"/>
  <c r="S534" i="10"/>
  <c r="T534" i="10" s="1"/>
  <c r="U534" i="10" s="1"/>
  <c r="X534" i="10" s="1"/>
  <c r="T519" i="10"/>
  <c r="U519" i="10" s="1"/>
  <c r="X519" i="10" s="1"/>
  <c r="T501" i="10"/>
  <c r="U501" i="10" s="1"/>
  <c r="X501" i="10" s="1"/>
  <c r="S510" i="10"/>
  <c r="T510" i="10" s="1"/>
  <c r="U510" i="10" s="1"/>
  <c r="X510" i="10" s="1"/>
  <c r="S508" i="10"/>
  <c r="T507" i="10" s="1"/>
  <c r="U507" i="10" s="1"/>
  <c r="X507" i="10" s="1"/>
  <c r="S498" i="10"/>
  <c r="T498" i="10" s="1"/>
  <c r="U498" i="10" s="1"/>
  <c r="X498" i="10" s="1"/>
  <c r="T489" i="10"/>
  <c r="U489" i="10" s="1"/>
  <c r="X489" i="10" s="1"/>
  <c r="AB442" i="10"/>
  <c r="AA442" i="10"/>
  <c r="Z442" i="10"/>
  <c r="U442" i="10"/>
  <c r="X442" i="10" s="1"/>
  <c r="Q442" i="10"/>
  <c r="G442" i="10"/>
  <c r="AB441" i="10"/>
  <c r="AA441" i="10"/>
  <c r="Z441" i="10"/>
  <c r="Q441" i="10"/>
  <c r="G441" i="10"/>
  <c r="R441" i="10" s="1"/>
  <c r="H442" i="10" l="1"/>
  <c r="I442" i="10" s="1"/>
  <c r="K442" i="10" s="1"/>
  <c r="R442" i="10"/>
  <c r="H441" i="10"/>
  <c r="I441" i="10" s="1"/>
  <c r="K441" i="10" s="1"/>
  <c r="S441" i="10" s="1"/>
  <c r="S442" i="10" l="1"/>
  <c r="T441" i="10" s="1"/>
  <c r="U441" i="10" s="1"/>
  <c r="X441" i="10" s="1"/>
  <c r="AB436" i="10"/>
  <c r="AA436" i="10"/>
  <c r="Z436" i="10"/>
  <c r="U436" i="10"/>
  <c r="X436" i="10" s="1"/>
  <c r="Q436" i="10"/>
  <c r="G436" i="10"/>
  <c r="R436" i="10" s="1"/>
  <c r="AB435" i="10"/>
  <c r="AA435" i="10"/>
  <c r="Z435" i="10"/>
  <c r="Q435" i="10"/>
  <c r="G435" i="10"/>
  <c r="R435" i="10" s="1"/>
  <c r="AB451" i="10"/>
  <c r="AA451" i="10"/>
  <c r="Z451" i="10"/>
  <c r="U451" i="10"/>
  <c r="X451" i="10" s="1"/>
  <c r="Q451" i="10"/>
  <c r="G451" i="10"/>
  <c r="R451" i="10" s="1"/>
  <c r="AB450" i="10"/>
  <c r="AA450" i="10"/>
  <c r="Z450" i="10"/>
  <c r="Q450" i="10"/>
  <c r="G450" i="10"/>
  <c r="R450" i="10" s="1"/>
  <c r="H435" i="10" l="1"/>
  <c r="I435" i="10" s="1"/>
  <c r="K435" i="10" s="1"/>
  <c r="S435" i="10" s="1"/>
  <c r="H436" i="10"/>
  <c r="I436" i="10" s="1"/>
  <c r="K436" i="10" s="1"/>
  <c r="S436" i="10" s="1"/>
  <c r="H451" i="10"/>
  <c r="I451" i="10" s="1"/>
  <c r="K451" i="10" s="1"/>
  <c r="S451" i="10" s="1"/>
  <c r="H450" i="10"/>
  <c r="I450" i="10" s="1"/>
  <c r="K450" i="10" s="1"/>
  <c r="S450" i="10" s="1"/>
  <c r="T435" i="10" l="1"/>
  <c r="U435" i="10" s="1"/>
  <c r="X435" i="10" s="1"/>
  <c r="T450" i="10"/>
  <c r="U450" i="10" s="1"/>
  <c r="X450" i="10" s="1"/>
  <c r="Q447" i="10"/>
  <c r="AB661" i="10" l="1"/>
  <c r="AA661" i="10"/>
  <c r="Z661" i="10"/>
  <c r="U661" i="10"/>
  <c r="X661" i="10" s="1"/>
  <c r="Q661" i="10"/>
  <c r="G661" i="10"/>
  <c r="R661" i="10" s="1"/>
  <c r="AB660" i="10"/>
  <c r="AA660" i="10"/>
  <c r="Z660" i="10"/>
  <c r="Q660" i="10"/>
  <c r="G660" i="10"/>
  <c r="AB658" i="10"/>
  <c r="AA658" i="10"/>
  <c r="Z658" i="10"/>
  <c r="U658" i="10"/>
  <c r="X658" i="10" s="1"/>
  <c r="Q658" i="10"/>
  <c r="G658" i="10"/>
  <c r="AB657" i="10"/>
  <c r="AA657" i="10"/>
  <c r="Z657" i="10"/>
  <c r="Q657" i="10"/>
  <c r="G657" i="10"/>
  <c r="R657" i="10" s="1"/>
  <c r="AB655" i="10"/>
  <c r="AA655" i="10"/>
  <c r="Z655" i="10"/>
  <c r="U655" i="10"/>
  <c r="X655" i="10" s="1"/>
  <c r="Q655" i="10"/>
  <c r="G655" i="10"/>
  <c r="R655" i="10" s="1"/>
  <c r="AB654" i="10"/>
  <c r="AA654" i="10"/>
  <c r="Z654" i="10"/>
  <c r="Q654" i="10"/>
  <c r="G654" i="10"/>
  <c r="AB652" i="10"/>
  <c r="AA652" i="10"/>
  <c r="Z652" i="10"/>
  <c r="U652" i="10"/>
  <c r="X652" i="10" s="1"/>
  <c r="Q652" i="10"/>
  <c r="G652" i="10"/>
  <c r="AB651" i="10"/>
  <c r="AA651" i="10"/>
  <c r="Z651" i="10"/>
  <c r="Q651" i="10"/>
  <c r="G651" i="10"/>
  <c r="R651" i="10" s="1"/>
  <c r="AB649" i="10"/>
  <c r="AA649" i="10"/>
  <c r="Z649" i="10"/>
  <c r="U649" i="10"/>
  <c r="X649" i="10" s="1"/>
  <c r="Q649" i="10"/>
  <c r="G649" i="10"/>
  <c r="R649" i="10" s="1"/>
  <c r="AB648" i="10"/>
  <c r="AA648" i="10"/>
  <c r="Z648" i="10"/>
  <c r="Q648" i="10"/>
  <c r="G648" i="10"/>
  <c r="AB646" i="10"/>
  <c r="AA646" i="10"/>
  <c r="Z646" i="10"/>
  <c r="U646" i="10"/>
  <c r="X646" i="10" s="1"/>
  <c r="Q646" i="10"/>
  <c r="G646" i="10"/>
  <c r="R646" i="10" s="1"/>
  <c r="AB645" i="10"/>
  <c r="AA645" i="10"/>
  <c r="Z645" i="10"/>
  <c r="Q645" i="10"/>
  <c r="G645" i="10"/>
  <c r="R645" i="10" s="1"/>
  <c r="AB643" i="10"/>
  <c r="AA643" i="10"/>
  <c r="Z643" i="10"/>
  <c r="U643" i="10"/>
  <c r="X643" i="10" s="1"/>
  <c r="Q643" i="10"/>
  <c r="G643" i="10"/>
  <c r="R643" i="10" s="1"/>
  <c r="AB642" i="10"/>
  <c r="AA642" i="10"/>
  <c r="Z642" i="10"/>
  <c r="Q642" i="10"/>
  <c r="G642" i="10"/>
  <c r="R642" i="10" s="1"/>
  <c r="AB640" i="10"/>
  <c r="AA640" i="10"/>
  <c r="Z640" i="10"/>
  <c r="U640" i="10"/>
  <c r="X640" i="10" s="1"/>
  <c r="Q640" i="10"/>
  <c r="G640" i="10"/>
  <c r="R640" i="10" s="1"/>
  <c r="AB639" i="10"/>
  <c r="AA639" i="10"/>
  <c r="Z639" i="10"/>
  <c r="Q639" i="10"/>
  <c r="G639" i="10"/>
  <c r="R639" i="10" s="1"/>
  <c r="AB637" i="10"/>
  <c r="AA637" i="10"/>
  <c r="Z637" i="10"/>
  <c r="U637" i="10"/>
  <c r="X637" i="10" s="1"/>
  <c r="Q637" i="10"/>
  <c r="G637" i="10"/>
  <c r="R637" i="10" s="1"/>
  <c r="AB636" i="10"/>
  <c r="AA636" i="10"/>
  <c r="Z636" i="10"/>
  <c r="Q636" i="10"/>
  <c r="G636" i="10"/>
  <c r="R636" i="10" s="1"/>
  <c r="AB634" i="10"/>
  <c r="AA634" i="10"/>
  <c r="Z634" i="10"/>
  <c r="U634" i="10"/>
  <c r="X634" i="10" s="1"/>
  <c r="Q634" i="10"/>
  <c r="G634" i="10"/>
  <c r="R634" i="10" s="1"/>
  <c r="AB633" i="10"/>
  <c r="AA633" i="10"/>
  <c r="Z633" i="10"/>
  <c r="Q633" i="10"/>
  <c r="G633" i="10"/>
  <c r="R633" i="10" s="1"/>
  <c r="AB631" i="10"/>
  <c r="AA631" i="10"/>
  <c r="Z631" i="10"/>
  <c r="U631" i="10"/>
  <c r="X631" i="10" s="1"/>
  <c r="Q631" i="10"/>
  <c r="G631" i="10"/>
  <c r="R631" i="10" s="1"/>
  <c r="AB630" i="10"/>
  <c r="AA630" i="10"/>
  <c r="Z630" i="10"/>
  <c r="Q630" i="10"/>
  <c r="G630" i="10"/>
  <c r="R630" i="10" s="1"/>
  <c r="AB628" i="10"/>
  <c r="AA628" i="10"/>
  <c r="Z628" i="10"/>
  <c r="U628" i="10"/>
  <c r="X628" i="10" s="1"/>
  <c r="Q628" i="10"/>
  <c r="G628" i="10"/>
  <c r="R628" i="10" s="1"/>
  <c r="AB627" i="10"/>
  <c r="AA627" i="10"/>
  <c r="Z627" i="10"/>
  <c r="Q627" i="10"/>
  <c r="G627" i="10"/>
  <c r="R627" i="10" s="1"/>
  <c r="AB625" i="10"/>
  <c r="AA625" i="10"/>
  <c r="Z625" i="10"/>
  <c r="U625" i="10"/>
  <c r="X625" i="10" s="1"/>
  <c r="Q625" i="10"/>
  <c r="G625" i="10"/>
  <c r="R625" i="10" s="1"/>
  <c r="AB624" i="10"/>
  <c r="AA624" i="10"/>
  <c r="Z624" i="10"/>
  <c r="Q624" i="10"/>
  <c r="G624" i="10"/>
  <c r="R624" i="10" s="1"/>
  <c r="AB622" i="10"/>
  <c r="AA622" i="10"/>
  <c r="Z622" i="10"/>
  <c r="U622" i="10"/>
  <c r="X622" i="10" s="1"/>
  <c r="Q622" i="10"/>
  <c r="G622" i="10"/>
  <c r="R622" i="10" s="1"/>
  <c r="AB621" i="10"/>
  <c r="AA621" i="10"/>
  <c r="Z621" i="10"/>
  <c r="Q621" i="10"/>
  <c r="G621" i="10"/>
  <c r="R621" i="10" s="1"/>
  <c r="AB619" i="10"/>
  <c r="AA619" i="10"/>
  <c r="Z619" i="10"/>
  <c r="U619" i="10"/>
  <c r="X619" i="10" s="1"/>
  <c r="Q619" i="10"/>
  <c r="G619" i="10"/>
  <c r="R619" i="10" s="1"/>
  <c r="AB618" i="10"/>
  <c r="AA618" i="10"/>
  <c r="Z618" i="10"/>
  <c r="Q618" i="10"/>
  <c r="G618" i="10"/>
  <c r="R618" i="10" s="1"/>
  <c r="AB616" i="10"/>
  <c r="AA616" i="10"/>
  <c r="Z616" i="10"/>
  <c r="U616" i="10"/>
  <c r="X616" i="10" s="1"/>
  <c r="Q616" i="10"/>
  <c r="G616" i="10"/>
  <c r="R616" i="10" s="1"/>
  <c r="AB615" i="10"/>
  <c r="AA615" i="10"/>
  <c r="Z615" i="10"/>
  <c r="Q615" i="10"/>
  <c r="G615" i="10"/>
  <c r="AB613" i="10"/>
  <c r="AA613" i="10"/>
  <c r="Z613" i="10"/>
  <c r="U613" i="10"/>
  <c r="X613" i="10" s="1"/>
  <c r="Q613" i="10"/>
  <c r="G613" i="10"/>
  <c r="AB612" i="10"/>
  <c r="AA612" i="10"/>
  <c r="Z612" i="10"/>
  <c r="Q612" i="10"/>
  <c r="G612" i="10"/>
  <c r="R612" i="10" s="1"/>
  <c r="AB610" i="10"/>
  <c r="AA610" i="10"/>
  <c r="Z610" i="10"/>
  <c r="U610" i="10"/>
  <c r="X610" i="10" s="1"/>
  <c r="Q610" i="10"/>
  <c r="G610" i="10"/>
  <c r="R610" i="10" s="1"/>
  <c r="AB609" i="10"/>
  <c r="AA609" i="10"/>
  <c r="Z609" i="10"/>
  <c r="Q609" i="10"/>
  <c r="G609" i="10"/>
  <c r="R609" i="10" s="1"/>
  <c r="AB607" i="10"/>
  <c r="AA607" i="10"/>
  <c r="Z607" i="10"/>
  <c r="U607" i="10"/>
  <c r="X607" i="10" s="1"/>
  <c r="Q607" i="10"/>
  <c r="G607" i="10"/>
  <c r="AB606" i="10"/>
  <c r="AA606" i="10"/>
  <c r="Z606" i="10"/>
  <c r="Q606" i="10"/>
  <c r="G606" i="10"/>
  <c r="R606" i="10" s="1"/>
  <c r="AB604" i="10"/>
  <c r="AA604" i="10"/>
  <c r="Z604" i="10"/>
  <c r="U604" i="10"/>
  <c r="X604" i="10" s="1"/>
  <c r="Q604" i="10"/>
  <c r="G604" i="10"/>
  <c r="R604" i="10" s="1"/>
  <c r="AB603" i="10"/>
  <c r="AA603" i="10"/>
  <c r="Z603" i="10"/>
  <c r="Q603" i="10"/>
  <c r="G603" i="10"/>
  <c r="R603" i="10" s="1"/>
  <c r="AB601" i="10"/>
  <c r="AA601" i="10"/>
  <c r="Z601" i="10"/>
  <c r="U601" i="10"/>
  <c r="X601" i="10" s="1"/>
  <c r="Q601" i="10"/>
  <c r="G601" i="10"/>
  <c r="R601" i="10" s="1"/>
  <c r="AB600" i="10"/>
  <c r="AA600" i="10"/>
  <c r="Z600" i="10"/>
  <c r="Q600" i="10"/>
  <c r="G600" i="10"/>
  <c r="R600" i="10" s="1"/>
  <c r="AB598" i="10"/>
  <c r="AA598" i="10"/>
  <c r="Z598" i="10"/>
  <c r="U598" i="10"/>
  <c r="X598" i="10" s="1"/>
  <c r="Q598" i="10"/>
  <c r="G598" i="10"/>
  <c r="R598" i="10" s="1"/>
  <c r="AB597" i="10"/>
  <c r="AA597" i="10"/>
  <c r="Z597" i="10"/>
  <c r="Q597" i="10"/>
  <c r="G597" i="10"/>
  <c r="R597" i="10" s="1"/>
  <c r="AB595" i="10"/>
  <c r="AA595" i="10"/>
  <c r="Z595" i="10"/>
  <c r="U595" i="10"/>
  <c r="X595" i="10" s="1"/>
  <c r="Q595" i="10"/>
  <c r="G595" i="10"/>
  <c r="R595" i="10" s="1"/>
  <c r="AB594" i="10"/>
  <c r="AA594" i="10"/>
  <c r="Z594" i="10"/>
  <c r="Q594" i="10"/>
  <c r="G594" i="10"/>
  <c r="R594" i="10" s="1"/>
  <c r="AB592" i="10"/>
  <c r="AA592" i="10"/>
  <c r="Z592" i="10"/>
  <c r="U592" i="10"/>
  <c r="X592" i="10" s="1"/>
  <c r="Q592" i="10"/>
  <c r="G592" i="10"/>
  <c r="R592" i="10" s="1"/>
  <c r="AB591" i="10"/>
  <c r="AA591" i="10"/>
  <c r="Z591" i="10"/>
  <c r="Q591" i="10"/>
  <c r="G591" i="10"/>
  <c r="R591" i="10" s="1"/>
  <c r="AB589" i="10"/>
  <c r="AA589" i="10"/>
  <c r="Z589" i="10"/>
  <c r="U589" i="10"/>
  <c r="X589" i="10" s="1"/>
  <c r="Q589" i="10"/>
  <c r="G589" i="10"/>
  <c r="R589" i="10" s="1"/>
  <c r="AB588" i="10"/>
  <c r="AA588" i="10"/>
  <c r="Z588" i="10"/>
  <c r="Q588" i="10"/>
  <c r="G588" i="10"/>
  <c r="R588" i="10" s="1"/>
  <c r="AB583" i="10"/>
  <c r="AA583" i="10"/>
  <c r="Z583" i="10"/>
  <c r="U583" i="10"/>
  <c r="X583" i="10" s="1"/>
  <c r="Q583" i="10"/>
  <c r="G583" i="10"/>
  <c r="AB582" i="10"/>
  <c r="AA582" i="10"/>
  <c r="Z582" i="10"/>
  <c r="Q582" i="10"/>
  <c r="G582" i="10"/>
  <c r="R582" i="10" s="1"/>
  <c r="AB586" i="10"/>
  <c r="AA586" i="10"/>
  <c r="Z586" i="10"/>
  <c r="U586" i="10"/>
  <c r="X586" i="10" s="1"/>
  <c r="Q586" i="10"/>
  <c r="G586" i="10"/>
  <c r="AB585" i="10"/>
  <c r="AA585" i="10"/>
  <c r="Z585" i="10"/>
  <c r="Q585" i="10"/>
  <c r="G585" i="10"/>
  <c r="R585" i="10" s="1"/>
  <c r="AB580" i="10"/>
  <c r="AA580" i="10"/>
  <c r="Z580" i="10"/>
  <c r="U580" i="10"/>
  <c r="X580" i="10" s="1"/>
  <c r="Q580" i="10"/>
  <c r="G580" i="10"/>
  <c r="AB579" i="10"/>
  <c r="AA579" i="10"/>
  <c r="Z579" i="10"/>
  <c r="Q579" i="10"/>
  <c r="G579" i="10"/>
  <c r="R579" i="10" s="1"/>
  <c r="AB577" i="10"/>
  <c r="AA577" i="10"/>
  <c r="Z577" i="10"/>
  <c r="U577" i="10"/>
  <c r="X577" i="10" s="1"/>
  <c r="Q577" i="10"/>
  <c r="G577" i="10"/>
  <c r="R577" i="10" s="1"/>
  <c r="AB576" i="10"/>
  <c r="AA576" i="10"/>
  <c r="Z576" i="10"/>
  <c r="Q576" i="10"/>
  <c r="G576" i="10"/>
  <c r="R576" i="10" s="1"/>
  <c r="AB574" i="10"/>
  <c r="AA574" i="10"/>
  <c r="Z574" i="10"/>
  <c r="U574" i="10"/>
  <c r="X574" i="10" s="1"/>
  <c r="Q574" i="10"/>
  <c r="G574" i="10"/>
  <c r="AB573" i="10"/>
  <c r="AA573" i="10"/>
  <c r="Z573" i="10"/>
  <c r="Q573" i="10"/>
  <c r="G573" i="10"/>
  <c r="R573" i="10" s="1"/>
  <c r="AB571" i="10"/>
  <c r="AA571" i="10"/>
  <c r="Z571" i="10"/>
  <c r="U571" i="10"/>
  <c r="X571" i="10" s="1"/>
  <c r="Q571" i="10"/>
  <c r="G571" i="10"/>
  <c r="R571" i="10" s="1"/>
  <c r="AB570" i="10"/>
  <c r="AA570" i="10"/>
  <c r="Z570" i="10"/>
  <c r="Q570" i="10"/>
  <c r="G570" i="10"/>
  <c r="R570" i="10" s="1"/>
  <c r="AB568" i="10"/>
  <c r="AA568" i="10"/>
  <c r="Z568" i="10"/>
  <c r="U568" i="10"/>
  <c r="X568" i="10" s="1"/>
  <c r="Q568" i="10"/>
  <c r="G568" i="10"/>
  <c r="AB567" i="10"/>
  <c r="AA567" i="10"/>
  <c r="Z567" i="10"/>
  <c r="Q567" i="10"/>
  <c r="G567" i="10"/>
  <c r="R567" i="10" s="1"/>
  <c r="AB565" i="10"/>
  <c r="AA565" i="10"/>
  <c r="Z565" i="10"/>
  <c r="U565" i="10"/>
  <c r="X565" i="10" s="1"/>
  <c r="Q565" i="10"/>
  <c r="G565" i="10"/>
  <c r="R565" i="10" s="1"/>
  <c r="AB564" i="10"/>
  <c r="AA564" i="10"/>
  <c r="Z564" i="10"/>
  <c r="Q564" i="10"/>
  <c r="G564" i="10"/>
  <c r="AB562" i="10"/>
  <c r="AA562" i="10"/>
  <c r="Z562" i="10"/>
  <c r="U562" i="10"/>
  <c r="X562" i="10" s="1"/>
  <c r="Q562" i="10"/>
  <c r="G562" i="10"/>
  <c r="R562" i="10" s="1"/>
  <c r="AB561" i="10"/>
  <c r="AA561" i="10"/>
  <c r="Z561" i="10"/>
  <c r="Q561" i="10"/>
  <c r="G561" i="10"/>
  <c r="R561" i="10" s="1"/>
  <c r="H595" i="10" l="1"/>
  <c r="I595" i="10" s="1"/>
  <c r="K595" i="10" s="1"/>
  <c r="S595" i="10" s="1"/>
  <c r="H601" i="10"/>
  <c r="H610" i="10"/>
  <c r="I610" i="10" s="1"/>
  <c r="K610" i="10" s="1"/>
  <c r="S610" i="10" s="1"/>
  <c r="H612" i="10"/>
  <c r="H661" i="10"/>
  <c r="I661" i="10" s="1"/>
  <c r="K661" i="10" s="1"/>
  <c r="S661" i="10" s="1"/>
  <c r="H637" i="10"/>
  <c r="I637" i="10" s="1"/>
  <c r="K637" i="10" s="1"/>
  <c r="S637" i="10" s="1"/>
  <c r="H639" i="10"/>
  <c r="I639" i="10" s="1"/>
  <c r="K639" i="10" s="1"/>
  <c r="S639" i="10" s="1"/>
  <c r="H588" i="10"/>
  <c r="I588" i="10" s="1"/>
  <c r="K588" i="10" s="1"/>
  <c r="S588" i="10" s="1"/>
  <c r="H622" i="10"/>
  <c r="I622" i="10" s="1"/>
  <c r="K622" i="10" s="1"/>
  <c r="S622" i="10" s="1"/>
  <c r="H624" i="10"/>
  <c r="I624" i="10" s="1"/>
  <c r="K624" i="10" s="1"/>
  <c r="S624" i="10" s="1"/>
  <c r="H649" i="10"/>
  <c r="I649" i="10" s="1"/>
  <c r="K649" i="10" s="1"/>
  <c r="S649" i="10" s="1"/>
  <c r="H651" i="10"/>
  <c r="I651" i="10" s="1"/>
  <c r="K651" i="10" s="1"/>
  <c r="S651" i="10" s="1"/>
  <c r="H592" i="10"/>
  <c r="I592" i="10" s="1"/>
  <c r="K592" i="10" s="1"/>
  <c r="S592" i="10" s="1"/>
  <c r="H598" i="10"/>
  <c r="I598" i="10" s="1"/>
  <c r="K598" i="10" s="1"/>
  <c r="S598" i="10" s="1"/>
  <c r="I601" i="10"/>
  <c r="K601" i="10" s="1"/>
  <c r="S601" i="10" s="1"/>
  <c r="H604" i="10"/>
  <c r="I604" i="10" s="1"/>
  <c r="K604" i="10" s="1"/>
  <c r="S604" i="10" s="1"/>
  <c r="H606" i="10"/>
  <c r="I606" i="10" s="1"/>
  <c r="K606" i="10" s="1"/>
  <c r="S606" i="10" s="1"/>
  <c r="I612" i="10"/>
  <c r="K612" i="10" s="1"/>
  <c r="S612" i="10" s="1"/>
  <c r="H616" i="10"/>
  <c r="I616" i="10" s="1"/>
  <c r="K616" i="10" s="1"/>
  <c r="S616" i="10" s="1"/>
  <c r="H618" i="10"/>
  <c r="I618" i="10" s="1"/>
  <c r="K618" i="10" s="1"/>
  <c r="S618" i="10" s="1"/>
  <c r="H628" i="10"/>
  <c r="I628" i="10" s="1"/>
  <c r="K628" i="10" s="1"/>
  <c r="S628" i="10" s="1"/>
  <c r="H630" i="10"/>
  <c r="I630" i="10" s="1"/>
  <c r="K630" i="10" s="1"/>
  <c r="S630" i="10" s="1"/>
  <c r="H633" i="10"/>
  <c r="I633" i="10" s="1"/>
  <c r="K633" i="10" s="1"/>
  <c r="S633" i="10" s="1"/>
  <c r="H643" i="10"/>
  <c r="I643" i="10" s="1"/>
  <c r="K643" i="10" s="1"/>
  <c r="S643" i="10" s="1"/>
  <c r="H645" i="10"/>
  <c r="I645" i="10" s="1"/>
  <c r="K645" i="10" s="1"/>
  <c r="S645" i="10" s="1"/>
  <c r="H655" i="10"/>
  <c r="I655" i="10" s="1"/>
  <c r="K655" i="10" s="1"/>
  <c r="S655" i="10" s="1"/>
  <c r="H657" i="10"/>
  <c r="I657" i="10" s="1"/>
  <c r="K657" i="10" s="1"/>
  <c r="S657" i="10" s="1"/>
  <c r="H648" i="10"/>
  <c r="I648" i="10" s="1"/>
  <c r="K648" i="10" s="1"/>
  <c r="R648" i="10"/>
  <c r="H652" i="10"/>
  <c r="I652" i="10" s="1"/>
  <c r="K652" i="10" s="1"/>
  <c r="R652" i="10"/>
  <c r="H654" i="10"/>
  <c r="I654" i="10" s="1"/>
  <c r="K654" i="10" s="1"/>
  <c r="R654" i="10"/>
  <c r="H658" i="10"/>
  <c r="I658" i="10" s="1"/>
  <c r="K658" i="10" s="1"/>
  <c r="R658" i="10"/>
  <c r="H660" i="10"/>
  <c r="I660" i="10" s="1"/>
  <c r="K660" i="10" s="1"/>
  <c r="R660" i="10"/>
  <c r="H634" i="10"/>
  <c r="I634" i="10" s="1"/>
  <c r="K634" i="10" s="1"/>
  <c r="S634" i="10" s="1"/>
  <c r="H636" i="10"/>
  <c r="I636" i="10" s="1"/>
  <c r="K636" i="10" s="1"/>
  <c r="S636" i="10" s="1"/>
  <c r="H640" i="10"/>
  <c r="I640" i="10" s="1"/>
  <c r="K640" i="10" s="1"/>
  <c r="S640" i="10" s="1"/>
  <c r="H642" i="10"/>
  <c r="I642" i="10" s="1"/>
  <c r="K642" i="10" s="1"/>
  <c r="S642" i="10" s="1"/>
  <c r="H646" i="10"/>
  <c r="I646" i="10" s="1"/>
  <c r="K646" i="10" s="1"/>
  <c r="S646" i="10" s="1"/>
  <c r="H619" i="10"/>
  <c r="I619" i="10" s="1"/>
  <c r="K619" i="10" s="1"/>
  <c r="S619" i="10" s="1"/>
  <c r="H621" i="10"/>
  <c r="I621" i="10" s="1"/>
  <c r="K621" i="10" s="1"/>
  <c r="S621" i="10" s="1"/>
  <c r="H625" i="10"/>
  <c r="I625" i="10" s="1"/>
  <c r="K625" i="10" s="1"/>
  <c r="S625" i="10" s="1"/>
  <c r="H627" i="10"/>
  <c r="I627" i="10" s="1"/>
  <c r="K627" i="10" s="1"/>
  <c r="S627" i="10" s="1"/>
  <c r="H631" i="10"/>
  <c r="I631" i="10" s="1"/>
  <c r="K631" i="10" s="1"/>
  <c r="S631" i="10" s="1"/>
  <c r="H603" i="10"/>
  <c r="I603" i="10" s="1"/>
  <c r="K603" i="10" s="1"/>
  <c r="S603" i="10" s="1"/>
  <c r="H607" i="10"/>
  <c r="I607" i="10" s="1"/>
  <c r="K607" i="10" s="1"/>
  <c r="R607" i="10"/>
  <c r="H609" i="10"/>
  <c r="I609" i="10" s="1"/>
  <c r="K609" i="10" s="1"/>
  <c r="S609" i="10" s="1"/>
  <c r="H613" i="10"/>
  <c r="I613" i="10" s="1"/>
  <c r="K613" i="10" s="1"/>
  <c r="R613" i="10"/>
  <c r="H615" i="10"/>
  <c r="I615" i="10" s="1"/>
  <c r="K615" i="10" s="1"/>
  <c r="R615" i="10"/>
  <c r="H600" i="10"/>
  <c r="I600" i="10" s="1"/>
  <c r="K600" i="10" s="1"/>
  <c r="S600" i="10" s="1"/>
  <c r="H597" i="10"/>
  <c r="I597" i="10" s="1"/>
  <c r="K597" i="10" s="1"/>
  <c r="S597" i="10" s="1"/>
  <c r="H594" i="10"/>
  <c r="I594" i="10" s="1"/>
  <c r="K594" i="10" s="1"/>
  <c r="S594" i="10" s="1"/>
  <c r="H591" i="10"/>
  <c r="I591" i="10" s="1"/>
  <c r="K591" i="10" s="1"/>
  <c r="S591" i="10" s="1"/>
  <c r="H589" i="10"/>
  <c r="I589" i="10" s="1"/>
  <c r="K589" i="10" s="1"/>
  <c r="S589" i="10" s="1"/>
  <c r="H571" i="10"/>
  <c r="H577" i="10"/>
  <c r="I577" i="10" s="1"/>
  <c r="K577" i="10" s="1"/>
  <c r="S577" i="10" s="1"/>
  <c r="H562" i="10"/>
  <c r="I562" i="10" s="1"/>
  <c r="K562" i="10" s="1"/>
  <c r="S562" i="10" s="1"/>
  <c r="H583" i="10"/>
  <c r="I583" i="10" s="1"/>
  <c r="K583" i="10" s="1"/>
  <c r="R583" i="10"/>
  <c r="H582" i="10"/>
  <c r="I582" i="10" s="1"/>
  <c r="K582" i="10" s="1"/>
  <c r="S582" i="10" s="1"/>
  <c r="H568" i="10"/>
  <c r="I568" i="10" s="1"/>
  <c r="K568" i="10" s="1"/>
  <c r="R568" i="10"/>
  <c r="I571" i="10"/>
  <c r="K571" i="10" s="1"/>
  <c r="S571" i="10" s="1"/>
  <c r="H574" i="10"/>
  <c r="I574" i="10" s="1"/>
  <c r="K574" i="10" s="1"/>
  <c r="R574" i="10"/>
  <c r="H580" i="10"/>
  <c r="I580" i="10" s="1"/>
  <c r="K580" i="10" s="1"/>
  <c r="R580" i="10"/>
  <c r="H586" i="10"/>
  <c r="I586" i="10" s="1"/>
  <c r="K586" i="10" s="1"/>
  <c r="R586" i="10"/>
  <c r="H585" i="10"/>
  <c r="I585" i="10" s="1"/>
  <c r="K585" i="10" s="1"/>
  <c r="S585" i="10" s="1"/>
  <c r="H579" i="10"/>
  <c r="I579" i="10" s="1"/>
  <c r="K579" i="10" s="1"/>
  <c r="S579" i="10" s="1"/>
  <c r="H576" i="10"/>
  <c r="I576" i="10" s="1"/>
  <c r="K576" i="10" s="1"/>
  <c r="S576" i="10" s="1"/>
  <c r="H573" i="10"/>
  <c r="I573" i="10" s="1"/>
  <c r="K573" i="10" s="1"/>
  <c r="S573" i="10" s="1"/>
  <c r="H570" i="10"/>
  <c r="I570" i="10" s="1"/>
  <c r="K570" i="10" s="1"/>
  <c r="S570" i="10" s="1"/>
  <c r="H564" i="10"/>
  <c r="I564" i="10" s="1"/>
  <c r="K564" i="10" s="1"/>
  <c r="R564" i="10"/>
  <c r="H567" i="10"/>
  <c r="I567" i="10" s="1"/>
  <c r="K567" i="10" s="1"/>
  <c r="S567" i="10" s="1"/>
  <c r="H565" i="10"/>
  <c r="I565" i="10" s="1"/>
  <c r="K565" i="10" s="1"/>
  <c r="S565" i="10" s="1"/>
  <c r="H561" i="10"/>
  <c r="I561" i="10" s="1"/>
  <c r="K561" i="10" s="1"/>
  <c r="S561" i="10" s="1"/>
  <c r="AB559" i="10"/>
  <c r="AA559" i="10"/>
  <c r="Z559" i="10"/>
  <c r="U559" i="10"/>
  <c r="X559" i="10" s="1"/>
  <c r="Q559" i="10"/>
  <c r="G559" i="10"/>
  <c r="AB558" i="10"/>
  <c r="AA558" i="10"/>
  <c r="Z558" i="10"/>
  <c r="Q558" i="10"/>
  <c r="G558" i="10"/>
  <c r="R558" i="10" s="1"/>
  <c r="T621" i="10" l="1"/>
  <c r="U621" i="10" s="1"/>
  <c r="X621" i="10" s="1"/>
  <c r="T594" i="10"/>
  <c r="U594" i="10" s="1"/>
  <c r="X594" i="10" s="1"/>
  <c r="T609" i="10"/>
  <c r="U609" i="10" s="1"/>
  <c r="X609" i="10" s="1"/>
  <c r="T636" i="10"/>
  <c r="U636" i="10" s="1"/>
  <c r="X636" i="10" s="1"/>
  <c r="S574" i="10"/>
  <c r="T573" i="10" s="1"/>
  <c r="U573" i="10" s="1"/>
  <c r="X573" i="10" s="1"/>
  <c r="T591" i="10"/>
  <c r="U591" i="10" s="1"/>
  <c r="X591" i="10" s="1"/>
  <c r="T597" i="10"/>
  <c r="U597" i="10" s="1"/>
  <c r="X597" i="10" s="1"/>
  <c r="T627" i="10"/>
  <c r="U627" i="10" s="1"/>
  <c r="X627" i="10" s="1"/>
  <c r="T645" i="10"/>
  <c r="U645" i="10" s="1"/>
  <c r="X645" i="10" s="1"/>
  <c r="T633" i="10"/>
  <c r="U633" i="10" s="1"/>
  <c r="X633" i="10" s="1"/>
  <c r="T588" i="10"/>
  <c r="U588" i="10" s="1"/>
  <c r="X588" i="10" s="1"/>
  <c r="T600" i="10"/>
  <c r="U600" i="10" s="1"/>
  <c r="X600" i="10" s="1"/>
  <c r="S607" i="10"/>
  <c r="T606" i="10" s="1"/>
  <c r="U606" i="10" s="1"/>
  <c r="X606" i="10" s="1"/>
  <c r="T603" i="10"/>
  <c r="U603" i="10" s="1"/>
  <c r="X603" i="10" s="1"/>
  <c r="T630" i="10"/>
  <c r="U630" i="10" s="1"/>
  <c r="X630" i="10" s="1"/>
  <c r="T618" i="10"/>
  <c r="U618" i="10" s="1"/>
  <c r="X618" i="10" s="1"/>
  <c r="T642" i="10"/>
  <c r="U642" i="10" s="1"/>
  <c r="X642" i="10" s="1"/>
  <c r="S660" i="10"/>
  <c r="T660" i="10" s="1"/>
  <c r="U660" i="10" s="1"/>
  <c r="X660" i="10" s="1"/>
  <c r="S658" i="10"/>
  <c r="T657" i="10" s="1"/>
  <c r="U657" i="10" s="1"/>
  <c r="X657" i="10" s="1"/>
  <c r="S654" i="10"/>
  <c r="T654" i="10" s="1"/>
  <c r="U654" i="10" s="1"/>
  <c r="X654" i="10" s="1"/>
  <c r="S652" i="10"/>
  <c r="T651" i="10" s="1"/>
  <c r="U651" i="10" s="1"/>
  <c r="X651" i="10" s="1"/>
  <c r="S648" i="10"/>
  <c r="T648" i="10" s="1"/>
  <c r="U648" i="10" s="1"/>
  <c r="X648" i="10" s="1"/>
  <c r="T639" i="10"/>
  <c r="U639" i="10" s="1"/>
  <c r="X639" i="10" s="1"/>
  <c r="T624" i="10"/>
  <c r="U624" i="10" s="1"/>
  <c r="X624" i="10" s="1"/>
  <c r="S615" i="10"/>
  <c r="T615" i="10" s="1"/>
  <c r="U615" i="10" s="1"/>
  <c r="X615" i="10" s="1"/>
  <c r="S613" i="10"/>
  <c r="T612" i="10" s="1"/>
  <c r="U612" i="10" s="1"/>
  <c r="X612" i="10" s="1"/>
  <c r="S583" i="10"/>
  <c r="T582" i="10" s="1"/>
  <c r="U582" i="10" s="1"/>
  <c r="X582" i="10" s="1"/>
  <c r="T570" i="10"/>
  <c r="U570" i="10" s="1"/>
  <c r="X570" i="10" s="1"/>
  <c r="T576" i="10"/>
  <c r="U576" i="10" s="1"/>
  <c r="X576" i="10" s="1"/>
  <c r="H559" i="10"/>
  <c r="I559" i="10" s="1"/>
  <c r="K559" i="10" s="1"/>
  <c r="R559" i="10"/>
  <c r="T561" i="10"/>
  <c r="U561" i="10" s="1"/>
  <c r="X561" i="10" s="1"/>
  <c r="S564" i="10"/>
  <c r="T564" i="10" s="1"/>
  <c r="U564" i="10" s="1"/>
  <c r="X564" i="10" s="1"/>
  <c r="S586" i="10"/>
  <c r="T585" i="10" s="1"/>
  <c r="U585" i="10" s="1"/>
  <c r="X585" i="10" s="1"/>
  <c r="S580" i="10"/>
  <c r="T579" i="10" s="1"/>
  <c r="U579" i="10" s="1"/>
  <c r="X579" i="10" s="1"/>
  <c r="S568" i="10"/>
  <c r="T567" i="10" s="1"/>
  <c r="U567" i="10" s="1"/>
  <c r="X567" i="10" s="1"/>
  <c r="H558" i="10"/>
  <c r="I558" i="10" s="1"/>
  <c r="K558" i="10" s="1"/>
  <c r="S558" i="10" s="1"/>
  <c r="AB556" i="10"/>
  <c r="AA556" i="10"/>
  <c r="Z556" i="10"/>
  <c r="U556" i="10"/>
  <c r="X556" i="10" s="1"/>
  <c r="Q556" i="10"/>
  <c r="G556" i="10"/>
  <c r="R556" i="10" s="1"/>
  <c r="AB555" i="10"/>
  <c r="AA555" i="10"/>
  <c r="Z555" i="10"/>
  <c r="Q555" i="10"/>
  <c r="G555" i="10"/>
  <c r="R555" i="10" s="1"/>
  <c r="AB553" i="10"/>
  <c r="AA553" i="10"/>
  <c r="Z553" i="10"/>
  <c r="U553" i="10"/>
  <c r="X553" i="10" s="1"/>
  <c r="Q553" i="10"/>
  <c r="G553" i="10"/>
  <c r="R553" i="10" s="1"/>
  <c r="AB552" i="10"/>
  <c r="AA552" i="10"/>
  <c r="Z552" i="10"/>
  <c r="Q552" i="10"/>
  <c r="G552" i="10"/>
  <c r="AB550" i="10"/>
  <c r="AA550" i="10"/>
  <c r="Z550" i="10"/>
  <c r="U550" i="10"/>
  <c r="X550" i="10" s="1"/>
  <c r="Q550" i="10"/>
  <c r="G550" i="10"/>
  <c r="R550" i="10" s="1"/>
  <c r="AB549" i="10"/>
  <c r="AA549" i="10"/>
  <c r="Z549" i="10"/>
  <c r="Q549" i="10"/>
  <c r="G549" i="10"/>
  <c r="R549" i="10" s="1"/>
  <c r="AB547" i="10"/>
  <c r="AA547" i="10"/>
  <c r="Z547" i="10"/>
  <c r="U547" i="10"/>
  <c r="X547" i="10" s="1"/>
  <c r="Q547" i="10"/>
  <c r="G547" i="10"/>
  <c r="R547" i="10" s="1"/>
  <c r="AB546" i="10"/>
  <c r="AA546" i="10"/>
  <c r="Z546" i="10"/>
  <c r="Q546" i="10"/>
  <c r="G546" i="10"/>
  <c r="R546" i="10" s="1"/>
  <c r="AB544" i="10"/>
  <c r="AA544" i="10"/>
  <c r="Z544" i="10"/>
  <c r="U544" i="10"/>
  <c r="X544" i="10" s="1"/>
  <c r="Q544" i="10"/>
  <c r="G544" i="10"/>
  <c r="R544" i="10" s="1"/>
  <c r="AB543" i="10"/>
  <c r="AA543" i="10"/>
  <c r="Z543" i="10"/>
  <c r="Q543" i="10"/>
  <c r="G543" i="10"/>
  <c r="H543" i="10" s="1"/>
  <c r="AB478" i="10"/>
  <c r="AA478" i="10"/>
  <c r="Z478" i="10"/>
  <c r="U478" i="10"/>
  <c r="X478" i="10" s="1"/>
  <c r="Q478" i="10"/>
  <c r="G478" i="10"/>
  <c r="R478" i="10" s="1"/>
  <c r="AB477" i="10"/>
  <c r="AA477" i="10"/>
  <c r="Z477" i="10"/>
  <c r="Q477" i="10"/>
  <c r="G477" i="10"/>
  <c r="R477" i="10" s="1"/>
  <c r="AB463" i="10"/>
  <c r="AA463" i="10"/>
  <c r="Z463" i="10"/>
  <c r="U463" i="10"/>
  <c r="X463" i="10" s="1"/>
  <c r="Q463" i="10"/>
  <c r="G463" i="10"/>
  <c r="R463" i="10" s="1"/>
  <c r="AB462" i="10"/>
  <c r="AA462" i="10"/>
  <c r="Z462" i="10"/>
  <c r="Q462" i="10"/>
  <c r="G462" i="10"/>
  <c r="R462" i="10" s="1"/>
  <c r="AB448" i="10"/>
  <c r="AA448" i="10"/>
  <c r="Z448" i="10"/>
  <c r="U448" i="10"/>
  <c r="X448" i="10" s="1"/>
  <c r="Q448" i="10"/>
  <c r="G448" i="10"/>
  <c r="R448" i="10" s="1"/>
  <c r="AB447" i="10"/>
  <c r="AA447" i="10"/>
  <c r="Z447" i="10"/>
  <c r="G447" i="10"/>
  <c r="R447" i="10" s="1"/>
  <c r="AB481" i="10"/>
  <c r="AA481" i="10"/>
  <c r="Z481" i="10"/>
  <c r="U481" i="10"/>
  <c r="X481" i="10" s="1"/>
  <c r="Q481" i="10"/>
  <c r="G481" i="10"/>
  <c r="R481" i="10" s="1"/>
  <c r="AB480" i="10"/>
  <c r="AA480" i="10"/>
  <c r="Z480" i="10"/>
  <c r="Q480" i="10"/>
  <c r="G480" i="10"/>
  <c r="R480" i="10" s="1"/>
  <c r="AB475" i="10"/>
  <c r="AA475" i="10"/>
  <c r="Z475" i="10"/>
  <c r="U475" i="10"/>
  <c r="X475" i="10" s="1"/>
  <c r="Q475" i="10"/>
  <c r="G475" i="10"/>
  <c r="H475" i="10" s="1"/>
  <c r="AB474" i="10"/>
  <c r="AA474" i="10"/>
  <c r="Z474" i="10"/>
  <c r="Q474" i="10"/>
  <c r="G474" i="10"/>
  <c r="R474" i="10" s="1"/>
  <c r="AB472" i="10"/>
  <c r="AA472" i="10"/>
  <c r="Z472" i="10"/>
  <c r="U472" i="10"/>
  <c r="X472" i="10" s="1"/>
  <c r="Q472" i="10"/>
  <c r="G472" i="10"/>
  <c r="R472" i="10" s="1"/>
  <c r="AB471" i="10"/>
  <c r="AA471" i="10"/>
  <c r="Z471" i="10"/>
  <c r="Q471" i="10"/>
  <c r="G471" i="10"/>
  <c r="R471" i="10" s="1"/>
  <c r="AB469" i="10"/>
  <c r="AA469" i="10"/>
  <c r="Z469" i="10"/>
  <c r="U469" i="10"/>
  <c r="X469" i="10" s="1"/>
  <c r="Q469" i="10"/>
  <c r="G469" i="10"/>
  <c r="AB468" i="10"/>
  <c r="AA468" i="10"/>
  <c r="Z468" i="10"/>
  <c r="Q468" i="10"/>
  <c r="G468" i="10"/>
  <c r="R468" i="10" s="1"/>
  <c r="H550" i="10" l="1"/>
  <c r="I550" i="10" s="1"/>
  <c r="K550" i="10" s="1"/>
  <c r="S550" i="10" s="1"/>
  <c r="S559" i="10"/>
  <c r="T558" i="10" s="1"/>
  <c r="U558" i="10" s="1"/>
  <c r="X558" i="10" s="1"/>
  <c r="H546" i="10"/>
  <c r="I546" i="10" s="1"/>
  <c r="K546" i="10" s="1"/>
  <c r="S546" i="10" s="1"/>
  <c r="H553" i="10"/>
  <c r="I553" i="10" s="1"/>
  <c r="K553" i="10" s="1"/>
  <c r="S553" i="10" s="1"/>
  <c r="H555" i="10"/>
  <c r="I555" i="10" s="1"/>
  <c r="K555" i="10" s="1"/>
  <c r="S555" i="10" s="1"/>
  <c r="H556" i="10"/>
  <c r="I556" i="10" s="1"/>
  <c r="K556" i="10" s="1"/>
  <c r="S556" i="10" s="1"/>
  <c r="H552" i="10"/>
  <c r="I552" i="10" s="1"/>
  <c r="K552" i="10" s="1"/>
  <c r="R552" i="10"/>
  <c r="H549" i="10"/>
  <c r="I549" i="10" s="1"/>
  <c r="K549" i="10" s="1"/>
  <c r="S549" i="10" s="1"/>
  <c r="H547" i="10"/>
  <c r="I547" i="10" s="1"/>
  <c r="K547" i="10" s="1"/>
  <c r="S547" i="10" s="1"/>
  <c r="I543" i="10"/>
  <c r="K543" i="10" s="1"/>
  <c r="R543" i="10"/>
  <c r="H544" i="10"/>
  <c r="I544" i="10" s="1"/>
  <c r="K544" i="10" s="1"/>
  <c r="S544" i="10" s="1"/>
  <c r="H481" i="10"/>
  <c r="I481" i="10" s="1"/>
  <c r="K481" i="10" s="1"/>
  <c r="S481" i="10" s="1"/>
  <c r="H447" i="10"/>
  <c r="I447" i="10" s="1"/>
  <c r="K447" i="10" s="1"/>
  <c r="S447" i="10" s="1"/>
  <c r="H463" i="10"/>
  <c r="I463" i="10" s="1"/>
  <c r="K463" i="10" s="1"/>
  <c r="S463" i="10" s="1"/>
  <c r="H477" i="10"/>
  <c r="I477" i="10" s="1"/>
  <c r="K477" i="10" s="1"/>
  <c r="H478" i="10"/>
  <c r="I478" i="10" s="1"/>
  <c r="K478" i="10" s="1"/>
  <c r="S478" i="10" s="1"/>
  <c r="H462" i="10"/>
  <c r="I462" i="10" s="1"/>
  <c r="K462" i="10" s="1"/>
  <c r="S462" i="10" s="1"/>
  <c r="H469" i="10"/>
  <c r="I469" i="10" s="1"/>
  <c r="K469" i="10" s="1"/>
  <c r="R469" i="10"/>
  <c r="H471" i="10"/>
  <c r="I471" i="10" s="1"/>
  <c r="K471" i="10" s="1"/>
  <c r="S471" i="10" s="1"/>
  <c r="I475" i="10"/>
  <c r="K475" i="10" s="1"/>
  <c r="H448" i="10"/>
  <c r="I448" i="10" s="1"/>
  <c r="K448" i="10" s="1"/>
  <c r="S448" i="10" s="1"/>
  <c r="H480" i="10"/>
  <c r="I480" i="10" s="1"/>
  <c r="K480" i="10" s="1"/>
  <c r="S480" i="10" s="1"/>
  <c r="R475" i="10"/>
  <c r="H468" i="10"/>
  <c r="I468" i="10" s="1"/>
  <c r="K468" i="10" s="1"/>
  <c r="S468" i="10" s="1"/>
  <c r="H472" i="10"/>
  <c r="I472" i="10" s="1"/>
  <c r="K472" i="10" s="1"/>
  <c r="S472" i="10" s="1"/>
  <c r="H474" i="10"/>
  <c r="I474" i="10" s="1"/>
  <c r="K474" i="10" s="1"/>
  <c r="S474" i="10" s="1"/>
  <c r="AB466" i="10"/>
  <c r="AA466" i="10"/>
  <c r="Z466" i="10"/>
  <c r="U466" i="10"/>
  <c r="X466" i="10" s="1"/>
  <c r="Q466" i="10"/>
  <c r="G466" i="10"/>
  <c r="R466" i="10" s="1"/>
  <c r="AB465" i="10"/>
  <c r="AA465" i="10"/>
  <c r="Z465" i="10"/>
  <c r="Q465" i="10"/>
  <c r="G465" i="10"/>
  <c r="R465" i="10" s="1"/>
  <c r="AB460" i="10"/>
  <c r="AA460" i="10"/>
  <c r="Z460" i="10"/>
  <c r="U460" i="10"/>
  <c r="X460" i="10" s="1"/>
  <c r="Q460" i="10"/>
  <c r="G460" i="10"/>
  <c r="AB459" i="10"/>
  <c r="AA459" i="10"/>
  <c r="Z459" i="10"/>
  <c r="Q459" i="10"/>
  <c r="G459" i="10"/>
  <c r="R459" i="10" s="1"/>
  <c r="AB457" i="10"/>
  <c r="AA457" i="10"/>
  <c r="Z457" i="10"/>
  <c r="U457" i="10"/>
  <c r="X457" i="10" s="1"/>
  <c r="Q457" i="10"/>
  <c r="G457" i="10"/>
  <c r="R457" i="10" s="1"/>
  <c r="AB456" i="10"/>
  <c r="AA456" i="10"/>
  <c r="Z456" i="10"/>
  <c r="Q456" i="10"/>
  <c r="G456" i="10"/>
  <c r="R456" i="10" s="1"/>
  <c r="T546" i="10" l="1"/>
  <c r="U546" i="10" s="1"/>
  <c r="X546" i="10" s="1"/>
  <c r="S475" i="10"/>
  <c r="S552" i="10"/>
  <c r="T552" i="10" s="1"/>
  <c r="U552" i="10" s="1"/>
  <c r="X552" i="10" s="1"/>
  <c r="T549" i="10"/>
  <c r="U549" i="10" s="1"/>
  <c r="X549" i="10" s="1"/>
  <c r="T555" i="10"/>
  <c r="U555" i="10" s="1"/>
  <c r="X555" i="10" s="1"/>
  <c r="S543" i="10"/>
  <c r="T543" i="10" s="1"/>
  <c r="U543" i="10" s="1"/>
  <c r="X543" i="10" s="1"/>
  <c r="T462" i="10"/>
  <c r="U462" i="10" s="1"/>
  <c r="X462" i="10" s="1"/>
  <c r="H457" i="10"/>
  <c r="I457" i="10" s="1"/>
  <c r="K457" i="10" s="1"/>
  <c r="S457" i="10" s="1"/>
  <c r="H466" i="10"/>
  <c r="I466" i="10" s="1"/>
  <c r="K466" i="10" s="1"/>
  <c r="S466" i="10" s="1"/>
  <c r="S469" i="10"/>
  <c r="T468" i="10" s="1"/>
  <c r="U468" i="10" s="1"/>
  <c r="X468" i="10" s="1"/>
  <c r="S477" i="10"/>
  <c r="T477" i="10" s="1"/>
  <c r="U477" i="10" s="1"/>
  <c r="X477" i="10" s="1"/>
  <c r="T480" i="10"/>
  <c r="U480" i="10" s="1"/>
  <c r="X480" i="10" s="1"/>
  <c r="H460" i="10"/>
  <c r="I460" i="10" s="1"/>
  <c r="K460" i="10" s="1"/>
  <c r="R460" i="10"/>
  <c r="T447" i="10"/>
  <c r="U447" i="10" s="1"/>
  <c r="X447" i="10" s="1"/>
  <c r="T474" i="10"/>
  <c r="U474" i="10" s="1"/>
  <c r="X474" i="10" s="1"/>
  <c r="T471" i="10"/>
  <c r="U471" i="10" s="1"/>
  <c r="X471" i="10" s="1"/>
  <c r="H465" i="10"/>
  <c r="I465" i="10" s="1"/>
  <c r="K465" i="10" s="1"/>
  <c r="S465" i="10" s="1"/>
  <c r="H459" i="10"/>
  <c r="I459" i="10" s="1"/>
  <c r="K459" i="10" s="1"/>
  <c r="S459" i="10" s="1"/>
  <c r="H456" i="10"/>
  <c r="I456" i="10" s="1"/>
  <c r="K456" i="10" s="1"/>
  <c r="S456" i="10" s="1"/>
  <c r="AB454" i="10"/>
  <c r="AA454" i="10"/>
  <c r="Z454" i="10"/>
  <c r="U454" i="10"/>
  <c r="X454" i="10" s="1"/>
  <c r="Q454" i="10"/>
  <c r="G454" i="10"/>
  <c r="R454" i="10" s="1"/>
  <c r="AB453" i="10"/>
  <c r="AA453" i="10"/>
  <c r="Z453" i="10"/>
  <c r="Q453" i="10"/>
  <c r="G453" i="10"/>
  <c r="R453" i="10" s="1"/>
  <c r="AB445" i="10"/>
  <c r="AA445" i="10"/>
  <c r="Z445" i="10"/>
  <c r="U445" i="10"/>
  <c r="X445" i="10" s="1"/>
  <c r="Q445" i="10"/>
  <c r="G445" i="10"/>
  <c r="R445" i="10" s="1"/>
  <c r="AB444" i="10"/>
  <c r="AA444" i="10"/>
  <c r="Z444" i="10"/>
  <c r="Q444" i="10"/>
  <c r="G444" i="10"/>
  <c r="AB439" i="10"/>
  <c r="AA439" i="10"/>
  <c r="Z439" i="10"/>
  <c r="U439" i="10"/>
  <c r="X439" i="10" s="1"/>
  <c r="Q439" i="10"/>
  <c r="G439" i="10"/>
  <c r="R439" i="10" s="1"/>
  <c r="AB438" i="10"/>
  <c r="AA438" i="10"/>
  <c r="Z438" i="10"/>
  <c r="Q438" i="10"/>
  <c r="G438" i="10"/>
  <c r="R438" i="10" s="1"/>
  <c r="AB433" i="10"/>
  <c r="AA433" i="10"/>
  <c r="Z433" i="10"/>
  <c r="U433" i="10"/>
  <c r="X433" i="10" s="1"/>
  <c r="Q433" i="10"/>
  <c r="G433" i="10"/>
  <c r="R433" i="10" s="1"/>
  <c r="AB432" i="10"/>
  <c r="AA432" i="10"/>
  <c r="Z432" i="10"/>
  <c r="Q432" i="10"/>
  <c r="G432" i="10"/>
  <c r="R432" i="10" s="1"/>
  <c r="AB430" i="10"/>
  <c r="AA430" i="10"/>
  <c r="Z430" i="10"/>
  <c r="U430" i="10"/>
  <c r="X430" i="10" s="1"/>
  <c r="Q430" i="10"/>
  <c r="G430" i="10"/>
  <c r="R430" i="10" s="1"/>
  <c r="AB429" i="10"/>
  <c r="AA429" i="10"/>
  <c r="Z429" i="10"/>
  <c r="Q429" i="10"/>
  <c r="G429" i="10"/>
  <c r="H429" i="10" s="1"/>
  <c r="AB427" i="10"/>
  <c r="AA427" i="10"/>
  <c r="Z427" i="10"/>
  <c r="U427" i="10"/>
  <c r="X427" i="10" s="1"/>
  <c r="Q427" i="10"/>
  <c r="G427" i="10"/>
  <c r="R427" i="10" s="1"/>
  <c r="AB426" i="10"/>
  <c r="AA426" i="10"/>
  <c r="Z426" i="10"/>
  <c r="Q426" i="10"/>
  <c r="G426" i="10"/>
  <c r="H426" i="10" s="1"/>
  <c r="H444" i="10" l="1"/>
  <c r="I444" i="10" s="1"/>
  <c r="K444" i="10" s="1"/>
  <c r="R444" i="10"/>
  <c r="H433" i="10"/>
  <c r="H454" i="10"/>
  <c r="I454" i="10" s="1"/>
  <c r="K454" i="10" s="1"/>
  <c r="S454" i="10" s="1"/>
  <c r="I433" i="10"/>
  <c r="K433" i="10" s="1"/>
  <c r="S433" i="10" s="1"/>
  <c r="T456" i="10"/>
  <c r="U456" i="10" s="1"/>
  <c r="X456" i="10" s="1"/>
  <c r="T465" i="10"/>
  <c r="U465" i="10" s="1"/>
  <c r="X465" i="10" s="1"/>
  <c r="S460" i="10"/>
  <c r="T459" i="10" s="1"/>
  <c r="U459" i="10" s="1"/>
  <c r="X459" i="10" s="1"/>
  <c r="H453" i="10"/>
  <c r="I453" i="10" s="1"/>
  <c r="K453" i="10" s="1"/>
  <c r="S453" i="10" s="1"/>
  <c r="H445" i="10"/>
  <c r="I445" i="10" s="1"/>
  <c r="K445" i="10" s="1"/>
  <c r="S445" i="10" s="1"/>
  <c r="H438" i="10"/>
  <c r="I438" i="10" s="1"/>
  <c r="K438" i="10" s="1"/>
  <c r="H439" i="10"/>
  <c r="I439" i="10" s="1"/>
  <c r="K439" i="10" s="1"/>
  <c r="S439" i="10" s="1"/>
  <c r="H432" i="10"/>
  <c r="I432" i="10" s="1"/>
  <c r="K432" i="10" s="1"/>
  <c r="S432" i="10" s="1"/>
  <c r="I429" i="10"/>
  <c r="K429" i="10" s="1"/>
  <c r="R429" i="10"/>
  <c r="H430" i="10"/>
  <c r="I430" i="10" s="1"/>
  <c r="K430" i="10" s="1"/>
  <c r="S430" i="10" s="1"/>
  <c r="I426" i="10"/>
  <c r="K426" i="10" s="1"/>
  <c r="R426" i="10"/>
  <c r="H427" i="10"/>
  <c r="I427" i="10" s="1"/>
  <c r="K427" i="10" s="1"/>
  <c r="S427" i="10" s="1"/>
  <c r="AB424" i="10"/>
  <c r="AA424" i="10"/>
  <c r="Z424" i="10"/>
  <c r="U424" i="10"/>
  <c r="X424" i="10" s="1"/>
  <c r="Q424" i="10"/>
  <c r="G424" i="10"/>
  <c r="R424" i="10" s="1"/>
  <c r="AB423" i="10"/>
  <c r="AA423" i="10"/>
  <c r="Z423" i="10"/>
  <c r="Q423" i="10"/>
  <c r="G423" i="10"/>
  <c r="R423" i="10" s="1"/>
  <c r="T432" i="10" l="1"/>
  <c r="U432" i="10" s="1"/>
  <c r="X432" i="10" s="1"/>
  <c r="S444" i="10"/>
  <c r="T444" i="10" s="1"/>
  <c r="U444" i="10" s="1"/>
  <c r="X444" i="10" s="1"/>
  <c r="T453" i="10"/>
  <c r="U453" i="10" s="1"/>
  <c r="X453" i="10" s="1"/>
  <c r="H424" i="10"/>
  <c r="I424" i="10"/>
  <c r="K424" i="10" s="1"/>
  <c r="S424" i="10" s="1"/>
  <c r="S429" i="10"/>
  <c r="T429" i="10" s="1"/>
  <c r="U429" i="10" s="1"/>
  <c r="X429" i="10" s="1"/>
  <c r="S438" i="10"/>
  <c r="T438" i="10" s="1"/>
  <c r="U438" i="10" s="1"/>
  <c r="X438" i="10" s="1"/>
  <c r="S426" i="10"/>
  <c r="T426" i="10" s="1"/>
  <c r="U426" i="10" s="1"/>
  <c r="X426" i="10" s="1"/>
  <c r="H423" i="10"/>
  <c r="I423" i="10" s="1"/>
  <c r="K423" i="10" s="1"/>
  <c r="S423" i="10" s="1"/>
  <c r="AB1054" i="9"/>
  <c r="AA1054" i="9"/>
  <c r="Z1054" i="9"/>
  <c r="U1054" i="9"/>
  <c r="X1054" i="9" s="1"/>
  <c r="Q1054" i="9"/>
  <c r="G1054" i="9"/>
  <c r="R1054" i="9" s="1"/>
  <c r="AB1053" i="9"/>
  <c r="AA1053" i="9"/>
  <c r="Z1053" i="9"/>
  <c r="Q1053" i="9"/>
  <c r="G1053" i="9"/>
  <c r="R1053" i="9" s="1"/>
  <c r="AB1051" i="9"/>
  <c r="AA1051" i="9"/>
  <c r="Z1051" i="9"/>
  <c r="U1051" i="9"/>
  <c r="X1051" i="9" s="1"/>
  <c r="Q1051" i="9"/>
  <c r="G1051" i="9"/>
  <c r="R1051" i="9" s="1"/>
  <c r="AB1050" i="9"/>
  <c r="AA1050" i="9"/>
  <c r="Z1050" i="9"/>
  <c r="Q1050" i="9"/>
  <c r="G1050" i="9"/>
  <c r="R1050" i="9" s="1"/>
  <c r="AB1048" i="9"/>
  <c r="AA1048" i="9"/>
  <c r="Z1048" i="9"/>
  <c r="U1048" i="9"/>
  <c r="X1048" i="9" s="1"/>
  <c r="Q1048" i="9"/>
  <c r="G1048" i="9"/>
  <c r="R1048" i="9" s="1"/>
  <c r="AB1047" i="9"/>
  <c r="AA1047" i="9"/>
  <c r="Z1047" i="9"/>
  <c r="Q1047" i="9"/>
  <c r="G1047" i="9"/>
  <c r="R1047" i="9" s="1"/>
  <c r="AB1045" i="9"/>
  <c r="AA1045" i="9"/>
  <c r="Z1045" i="9"/>
  <c r="U1045" i="9"/>
  <c r="X1045" i="9" s="1"/>
  <c r="Q1045" i="9"/>
  <c r="G1045" i="9"/>
  <c r="R1045" i="9" s="1"/>
  <c r="AB1044" i="9"/>
  <c r="AA1044" i="9"/>
  <c r="Z1044" i="9"/>
  <c r="Q1044" i="9"/>
  <c r="G1044" i="9"/>
  <c r="R1044" i="9" s="1"/>
  <c r="AB1039" i="9"/>
  <c r="AA1039" i="9"/>
  <c r="Z1039" i="9"/>
  <c r="U1039" i="9"/>
  <c r="X1039" i="9" s="1"/>
  <c r="Q1039" i="9"/>
  <c r="G1039" i="9"/>
  <c r="AB1038" i="9"/>
  <c r="AA1038" i="9"/>
  <c r="Z1038" i="9"/>
  <c r="Q1038" i="9"/>
  <c r="G1038" i="9"/>
  <c r="R1038" i="9" s="1"/>
  <c r="AB1036" i="9"/>
  <c r="AA1036" i="9"/>
  <c r="Z1036" i="9"/>
  <c r="U1036" i="9"/>
  <c r="X1036" i="9" s="1"/>
  <c r="Q1036" i="9"/>
  <c r="G1036" i="9"/>
  <c r="R1036" i="9" s="1"/>
  <c r="AB1035" i="9"/>
  <c r="AA1035" i="9"/>
  <c r="Z1035" i="9"/>
  <c r="Q1035" i="9"/>
  <c r="G1035" i="9"/>
  <c r="R1035" i="9" s="1"/>
  <c r="AB1033" i="9"/>
  <c r="AA1033" i="9"/>
  <c r="Z1033" i="9"/>
  <c r="U1033" i="9"/>
  <c r="X1033" i="9" s="1"/>
  <c r="Q1033" i="9"/>
  <c r="G1033" i="9"/>
  <c r="AB1032" i="9"/>
  <c r="AA1032" i="9"/>
  <c r="Z1032" i="9"/>
  <c r="Q1032" i="9"/>
  <c r="G1032" i="9"/>
  <c r="AB1030" i="9"/>
  <c r="AA1030" i="9"/>
  <c r="Z1030" i="9"/>
  <c r="U1030" i="9"/>
  <c r="X1030" i="9" s="1"/>
  <c r="Q1030" i="9"/>
  <c r="G1030" i="9"/>
  <c r="R1030" i="9" s="1"/>
  <c r="AB1029" i="9"/>
  <c r="AA1029" i="9"/>
  <c r="Z1029" i="9"/>
  <c r="Q1029" i="9"/>
  <c r="G1029" i="9"/>
  <c r="R1029" i="9" s="1"/>
  <c r="AB1027" i="9"/>
  <c r="AA1027" i="9"/>
  <c r="Z1027" i="9"/>
  <c r="U1027" i="9"/>
  <c r="X1027" i="9" s="1"/>
  <c r="Q1027" i="9"/>
  <c r="G1027" i="9"/>
  <c r="AB1026" i="9"/>
  <c r="AA1026" i="9"/>
  <c r="Z1026" i="9"/>
  <c r="Q1026" i="9"/>
  <c r="G1026" i="9"/>
  <c r="R1026" i="9" s="1"/>
  <c r="AB1024" i="9"/>
  <c r="AA1024" i="9"/>
  <c r="Z1024" i="9"/>
  <c r="U1024" i="9"/>
  <c r="X1024" i="9" s="1"/>
  <c r="Q1024" i="9"/>
  <c r="G1024" i="9"/>
  <c r="R1024" i="9" s="1"/>
  <c r="AB1023" i="9"/>
  <c r="AA1023" i="9"/>
  <c r="Z1023" i="9"/>
  <c r="Q1023" i="9"/>
  <c r="G1023" i="9"/>
  <c r="AB1021" i="9"/>
  <c r="AA1021" i="9"/>
  <c r="Z1021" i="9"/>
  <c r="U1021" i="9"/>
  <c r="X1021" i="9" s="1"/>
  <c r="Q1021" i="9"/>
  <c r="G1021" i="9"/>
  <c r="R1021" i="9" s="1"/>
  <c r="AB1020" i="9"/>
  <c r="AA1020" i="9"/>
  <c r="Z1020" i="9"/>
  <c r="Q1020" i="9"/>
  <c r="G1020" i="9"/>
  <c r="AB1018" i="9"/>
  <c r="AA1018" i="9"/>
  <c r="Z1018" i="9"/>
  <c r="U1018" i="9"/>
  <c r="X1018" i="9" s="1"/>
  <c r="Q1018" i="9"/>
  <c r="G1018" i="9"/>
  <c r="R1018" i="9" s="1"/>
  <c r="AB1017" i="9"/>
  <c r="AA1017" i="9"/>
  <c r="Z1017" i="9"/>
  <c r="Q1017" i="9"/>
  <c r="G1017" i="9"/>
  <c r="R1017" i="9" s="1"/>
  <c r="AB1015" i="9"/>
  <c r="AA1015" i="9"/>
  <c r="Z1015" i="9"/>
  <c r="U1015" i="9"/>
  <c r="X1015" i="9" s="1"/>
  <c r="Q1015" i="9"/>
  <c r="G1015" i="9"/>
  <c r="AB1014" i="9"/>
  <c r="AA1014" i="9"/>
  <c r="Z1014" i="9"/>
  <c r="Q1014" i="9"/>
  <c r="G1014" i="9"/>
  <c r="R1014" i="9" s="1"/>
  <c r="AB1012" i="9"/>
  <c r="AA1012" i="9"/>
  <c r="Z1012" i="9"/>
  <c r="U1012" i="9"/>
  <c r="X1012" i="9" s="1"/>
  <c r="Q1012" i="9"/>
  <c r="G1012" i="9"/>
  <c r="R1012" i="9" s="1"/>
  <c r="AB1011" i="9"/>
  <c r="AA1011" i="9"/>
  <c r="Z1011" i="9"/>
  <c r="Q1011" i="9"/>
  <c r="G1011" i="9"/>
  <c r="R1011" i="9" s="1"/>
  <c r="AB1006" i="9"/>
  <c r="AA1006" i="9"/>
  <c r="Z1006" i="9"/>
  <c r="U1006" i="9"/>
  <c r="X1006" i="9" s="1"/>
  <c r="Q1006" i="9"/>
  <c r="G1006" i="9"/>
  <c r="R1006" i="9" s="1"/>
  <c r="AB1005" i="9"/>
  <c r="AA1005" i="9"/>
  <c r="Z1005" i="9"/>
  <c r="Q1005" i="9"/>
  <c r="G1005" i="9"/>
  <c r="R1005" i="9" s="1"/>
  <c r="AB1003" i="9"/>
  <c r="AA1003" i="9"/>
  <c r="Z1003" i="9"/>
  <c r="U1003" i="9"/>
  <c r="X1003" i="9" s="1"/>
  <c r="Q1003" i="9"/>
  <c r="G1003" i="9"/>
  <c r="AB1002" i="9"/>
  <c r="AA1002" i="9"/>
  <c r="Z1002" i="9"/>
  <c r="Q1002" i="9"/>
  <c r="G1002" i="9"/>
  <c r="R1002" i="9" s="1"/>
  <c r="AB1000" i="9"/>
  <c r="AA1000" i="9"/>
  <c r="Z1000" i="9"/>
  <c r="U1000" i="9"/>
  <c r="X1000" i="9" s="1"/>
  <c r="Q1000" i="9"/>
  <c r="G1000" i="9"/>
  <c r="R1000" i="9" s="1"/>
  <c r="AB999" i="9"/>
  <c r="AA999" i="9"/>
  <c r="Z999" i="9"/>
  <c r="Q999" i="9"/>
  <c r="G999" i="9"/>
  <c r="R999" i="9" s="1"/>
  <c r="AB997" i="9"/>
  <c r="AA997" i="9"/>
  <c r="Z997" i="9"/>
  <c r="U997" i="9"/>
  <c r="X997" i="9" s="1"/>
  <c r="Q997" i="9"/>
  <c r="G997" i="9"/>
  <c r="R997" i="9" s="1"/>
  <c r="AB996" i="9"/>
  <c r="AA996" i="9"/>
  <c r="Z996" i="9"/>
  <c r="Q996" i="9"/>
  <c r="G996" i="9"/>
  <c r="AB994" i="9"/>
  <c r="AA994" i="9"/>
  <c r="Z994" i="9"/>
  <c r="U994" i="9"/>
  <c r="X994" i="9" s="1"/>
  <c r="Q994" i="9"/>
  <c r="G994" i="9"/>
  <c r="R994" i="9" s="1"/>
  <c r="AB993" i="9"/>
  <c r="AA993" i="9"/>
  <c r="Z993" i="9"/>
  <c r="Q993" i="9"/>
  <c r="G993" i="9"/>
  <c r="R993" i="9" s="1"/>
  <c r="AB991" i="9"/>
  <c r="AA991" i="9"/>
  <c r="Z991" i="9"/>
  <c r="U991" i="9"/>
  <c r="X991" i="9" s="1"/>
  <c r="Q991" i="9"/>
  <c r="G991" i="9"/>
  <c r="R991" i="9" s="1"/>
  <c r="AB990" i="9"/>
  <c r="AA990" i="9"/>
  <c r="Z990" i="9"/>
  <c r="Q990" i="9"/>
  <c r="G990" i="9"/>
  <c r="AB988" i="9"/>
  <c r="AA988" i="9"/>
  <c r="Z988" i="9"/>
  <c r="U988" i="9"/>
  <c r="X988" i="9" s="1"/>
  <c r="Q988" i="9"/>
  <c r="G988" i="9"/>
  <c r="R988" i="9" s="1"/>
  <c r="AB987" i="9"/>
  <c r="AA987" i="9"/>
  <c r="Z987" i="9"/>
  <c r="Q987" i="9"/>
  <c r="G987" i="9"/>
  <c r="R987" i="9" s="1"/>
  <c r="AB985" i="9"/>
  <c r="AA985" i="9"/>
  <c r="Z985" i="9"/>
  <c r="U985" i="9"/>
  <c r="X985" i="9" s="1"/>
  <c r="Q985" i="9"/>
  <c r="G985" i="9"/>
  <c r="R985" i="9" s="1"/>
  <c r="AB984" i="9"/>
  <c r="AA984" i="9"/>
  <c r="Z984" i="9"/>
  <c r="Q984" i="9"/>
  <c r="G984" i="9"/>
  <c r="AB982" i="9"/>
  <c r="AA982" i="9"/>
  <c r="Z982" i="9"/>
  <c r="U982" i="9"/>
  <c r="X982" i="9" s="1"/>
  <c r="Q982" i="9"/>
  <c r="G982" i="9"/>
  <c r="H982" i="9" s="1"/>
  <c r="AB981" i="9"/>
  <c r="AA981" i="9"/>
  <c r="Z981" i="9"/>
  <c r="Q981" i="9"/>
  <c r="G981" i="9"/>
  <c r="AB979" i="9"/>
  <c r="AA979" i="9"/>
  <c r="Z979" i="9"/>
  <c r="U979" i="9"/>
  <c r="X979" i="9" s="1"/>
  <c r="Q979" i="9"/>
  <c r="G979" i="9"/>
  <c r="R979" i="9" s="1"/>
  <c r="AB978" i="9"/>
  <c r="AA978" i="9"/>
  <c r="Z978" i="9"/>
  <c r="Q978" i="9"/>
  <c r="G978" i="9"/>
  <c r="R978" i="9" s="1"/>
  <c r="AB976" i="9"/>
  <c r="AA976" i="9"/>
  <c r="Z976" i="9"/>
  <c r="U976" i="9"/>
  <c r="X976" i="9" s="1"/>
  <c r="Q976" i="9"/>
  <c r="G976" i="9"/>
  <c r="R976" i="9" s="1"/>
  <c r="AB975" i="9"/>
  <c r="AA975" i="9"/>
  <c r="Z975" i="9"/>
  <c r="Q975" i="9"/>
  <c r="G975" i="9"/>
  <c r="R975" i="9" s="1"/>
  <c r="AB973" i="9"/>
  <c r="AA973" i="9"/>
  <c r="Z973" i="9"/>
  <c r="U973" i="9"/>
  <c r="X973" i="9" s="1"/>
  <c r="Q973" i="9"/>
  <c r="G973" i="9"/>
  <c r="AB972" i="9"/>
  <c r="AA972" i="9"/>
  <c r="Z972" i="9"/>
  <c r="Q972" i="9"/>
  <c r="G972" i="9"/>
  <c r="R972" i="9" s="1"/>
  <c r="AB970" i="9"/>
  <c r="AA970" i="9"/>
  <c r="Z970" i="9"/>
  <c r="U970" i="9"/>
  <c r="X970" i="9" s="1"/>
  <c r="Q970" i="9"/>
  <c r="G970" i="9"/>
  <c r="R970" i="9" s="1"/>
  <c r="AB969" i="9"/>
  <c r="AA969" i="9"/>
  <c r="Z969" i="9"/>
  <c r="Q969" i="9"/>
  <c r="G969" i="9"/>
  <c r="R969" i="9" s="1"/>
  <c r="T423" i="10" l="1"/>
  <c r="U423" i="10" s="1"/>
  <c r="X423" i="10" s="1"/>
  <c r="H1048" i="9"/>
  <c r="H1054" i="9"/>
  <c r="I1054" i="9" s="1"/>
  <c r="K1054" i="9" s="1"/>
  <c r="S1054" i="9" s="1"/>
  <c r="H988" i="9"/>
  <c r="I988" i="9" s="1"/>
  <c r="K988" i="9" s="1"/>
  <c r="S988" i="9" s="1"/>
  <c r="H1030" i="9"/>
  <c r="I1030" i="9" s="1"/>
  <c r="K1030" i="9" s="1"/>
  <c r="S1030" i="9" s="1"/>
  <c r="H1036" i="9"/>
  <c r="H1045" i="9"/>
  <c r="I1045" i="9" s="1"/>
  <c r="K1045" i="9" s="1"/>
  <c r="S1045" i="9" s="1"/>
  <c r="I1048" i="9"/>
  <c r="K1048" i="9" s="1"/>
  <c r="H1051" i="9"/>
  <c r="I1051" i="9" s="1"/>
  <c r="K1051" i="9" s="1"/>
  <c r="S1051" i="9" s="1"/>
  <c r="S1048" i="9"/>
  <c r="H1053" i="9"/>
  <c r="I1053" i="9" s="1"/>
  <c r="K1053" i="9" s="1"/>
  <c r="S1053" i="9" s="1"/>
  <c r="H1050" i="9"/>
  <c r="I1050" i="9" s="1"/>
  <c r="K1050" i="9" s="1"/>
  <c r="S1050" i="9" s="1"/>
  <c r="H1047" i="9"/>
  <c r="I1047" i="9" s="1"/>
  <c r="K1047" i="9" s="1"/>
  <c r="S1047" i="9" s="1"/>
  <c r="H1044" i="9"/>
  <c r="I1044" i="9" s="1"/>
  <c r="K1044" i="9" s="1"/>
  <c r="S1044" i="9" s="1"/>
  <c r="H975" i="9"/>
  <c r="I975" i="9" s="1"/>
  <c r="K975" i="9" s="1"/>
  <c r="S975" i="9" s="1"/>
  <c r="H1033" i="9"/>
  <c r="I1033" i="9" s="1"/>
  <c r="K1033" i="9" s="1"/>
  <c r="R1033" i="9"/>
  <c r="I1036" i="9"/>
  <c r="K1036" i="9" s="1"/>
  <c r="S1036" i="9" s="1"/>
  <c r="H1039" i="9"/>
  <c r="I1039" i="9" s="1"/>
  <c r="K1039" i="9" s="1"/>
  <c r="R1039" i="9"/>
  <c r="H1038" i="9"/>
  <c r="I1038" i="9" s="1"/>
  <c r="K1038" i="9" s="1"/>
  <c r="S1038" i="9" s="1"/>
  <c r="H1035" i="9"/>
  <c r="I1035" i="9" s="1"/>
  <c r="K1035" i="9" s="1"/>
  <c r="S1035" i="9" s="1"/>
  <c r="H1032" i="9"/>
  <c r="I1032" i="9" s="1"/>
  <c r="K1032" i="9" s="1"/>
  <c r="R1032" i="9"/>
  <c r="H1029" i="9"/>
  <c r="I1029" i="9" s="1"/>
  <c r="K1029" i="9" s="1"/>
  <c r="S1029" i="9" s="1"/>
  <c r="H970" i="9"/>
  <c r="I970" i="9" s="1"/>
  <c r="K970" i="9" s="1"/>
  <c r="S970" i="9" s="1"/>
  <c r="H979" i="9"/>
  <c r="I979" i="9" s="1"/>
  <c r="K979" i="9" s="1"/>
  <c r="S979" i="9" s="1"/>
  <c r="I982" i="9"/>
  <c r="K982" i="9" s="1"/>
  <c r="H994" i="9"/>
  <c r="I994" i="9" s="1"/>
  <c r="K994" i="9" s="1"/>
  <c r="S994" i="9" s="1"/>
  <c r="H1000" i="9"/>
  <c r="I1000" i="9" s="1"/>
  <c r="K1000" i="9" s="1"/>
  <c r="S1000" i="9" s="1"/>
  <c r="H1006" i="9"/>
  <c r="I1006" i="9" s="1"/>
  <c r="K1006" i="9" s="1"/>
  <c r="S1006" i="9" s="1"/>
  <c r="H1012" i="9"/>
  <c r="I1012" i="9" s="1"/>
  <c r="K1012" i="9" s="1"/>
  <c r="S1012" i="9" s="1"/>
  <c r="H1018" i="9"/>
  <c r="I1018" i="9" s="1"/>
  <c r="K1018" i="9" s="1"/>
  <c r="S1018" i="9" s="1"/>
  <c r="H973" i="9"/>
  <c r="I973" i="9" s="1"/>
  <c r="K973" i="9" s="1"/>
  <c r="R973" i="9"/>
  <c r="R982" i="9"/>
  <c r="H1003" i="9"/>
  <c r="I1003" i="9" s="1"/>
  <c r="K1003" i="9" s="1"/>
  <c r="R1003" i="9"/>
  <c r="H1015" i="9"/>
  <c r="I1015" i="9" s="1"/>
  <c r="K1015" i="9" s="1"/>
  <c r="R1015" i="9"/>
  <c r="H1027" i="9"/>
  <c r="I1027" i="9" s="1"/>
  <c r="K1027" i="9" s="1"/>
  <c r="R1027" i="9"/>
  <c r="H1026" i="9"/>
  <c r="I1026" i="9" s="1"/>
  <c r="K1026" i="9" s="1"/>
  <c r="S1026" i="9" s="1"/>
  <c r="H1023" i="9"/>
  <c r="I1023" i="9" s="1"/>
  <c r="K1023" i="9" s="1"/>
  <c r="R1023" i="9"/>
  <c r="H1024" i="9"/>
  <c r="I1024" i="9" s="1"/>
  <c r="K1024" i="9" s="1"/>
  <c r="S1024" i="9" s="1"/>
  <c r="H1020" i="9"/>
  <c r="I1020" i="9" s="1"/>
  <c r="K1020" i="9" s="1"/>
  <c r="R1020" i="9"/>
  <c r="H1021" i="9"/>
  <c r="I1021" i="9" s="1"/>
  <c r="K1021" i="9" s="1"/>
  <c r="S1021" i="9" s="1"/>
  <c r="H1017" i="9"/>
  <c r="I1017" i="9" s="1"/>
  <c r="K1017" i="9" s="1"/>
  <c r="S1017" i="9" s="1"/>
  <c r="H1014" i="9"/>
  <c r="I1014" i="9" s="1"/>
  <c r="K1014" i="9" s="1"/>
  <c r="S1014" i="9" s="1"/>
  <c r="H1011" i="9"/>
  <c r="I1011" i="9" s="1"/>
  <c r="K1011" i="9" s="1"/>
  <c r="S1011" i="9" s="1"/>
  <c r="H1005" i="9"/>
  <c r="I1005" i="9" s="1"/>
  <c r="K1005" i="9" s="1"/>
  <c r="S1005" i="9" s="1"/>
  <c r="H1002" i="9"/>
  <c r="I1002" i="9" s="1"/>
  <c r="K1002" i="9" s="1"/>
  <c r="S1002" i="9" s="1"/>
  <c r="H999" i="9"/>
  <c r="I999" i="9" s="1"/>
  <c r="K999" i="9" s="1"/>
  <c r="S999" i="9" s="1"/>
  <c r="H996" i="9"/>
  <c r="I996" i="9" s="1"/>
  <c r="K996" i="9" s="1"/>
  <c r="R996" i="9"/>
  <c r="H997" i="9"/>
  <c r="I997" i="9" s="1"/>
  <c r="K997" i="9" s="1"/>
  <c r="S997" i="9" s="1"/>
  <c r="H993" i="9"/>
  <c r="I993" i="9" s="1"/>
  <c r="K993" i="9" s="1"/>
  <c r="S993" i="9" s="1"/>
  <c r="H990" i="9"/>
  <c r="I990" i="9" s="1"/>
  <c r="K990" i="9" s="1"/>
  <c r="R990" i="9"/>
  <c r="H991" i="9"/>
  <c r="I991" i="9" s="1"/>
  <c r="K991" i="9" s="1"/>
  <c r="S991" i="9" s="1"/>
  <c r="H987" i="9"/>
  <c r="I987" i="9" s="1"/>
  <c r="K987" i="9" s="1"/>
  <c r="S987" i="9" s="1"/>
  <c r="H984" i="9"/>
  <c r="I984" i="9" s="1"/>
  <c r="K984" i="9" s="1"/>
  <c r="R984" i="9"/>
  <c r="H985" i="9"/>
  <c r="I985" i="9" s="1"/>
  <c r="K985" i="9" s="1"/>
  <c r="S985" i="9" s="1"/>
  <c r="H981" i="9"/>
  <c r="I981" i="9" s="1"/>
  <c r="K981" i="9" s="1"/>
  <c r="R981" i="9"/>
  <c r="H978" i="9"/>
  <c r="I978" i="9" s="1"/>
  <c r="K978" i="9" s="1"/>
  <c r="S978" i="9" s="1"/>
  <c r="H976" i="9"/>
  <c r="I976" i="9" s="1"/>
  <c r="K976" i="9" s="1"/>
  <c r="S976" i="9" s="1"/>
  <c r="H972" i="9"/>
  <c r="I972" i="9" s="1"/>
  <c r="K972" i="9" s="1"/>
  <c r="S972" i="9" s="1"/>
  <c r="H969" i="9"/>
  <c r="I969" i="9" s="1"/>
  <c r="K969" i="9" s="1"/>
  <c r="S969" i="9" s="1"/>
  <c r="T1047" i="9" l="1"/>
  <c r="U1047" i="9" s="1"/>
  <c r="S1023" i="9"/>
  <c r="T1023" i="9" s="1"/>
  <c r="U1023" i="9" s="1"/>
  <c r="X1023" i="9" s="1"/>
  <c r="S1003" i="9"/>
  <c r="T1002" i="9" s="1"/>
  <c r="U1002" i="9" s="1"/>
  <c r="X1002" i="9" s="1"/>
  <c r="S1039" i="9"/>
  <c r="T1038" i="9" s="1"/>
  <c r="U1038" i="9" s="1"/>
  <c r="X1038" i="9" s="1"/>
  <c r="X1047" i="9"/>
  <c r="T1053" i="9"/>
  <c r="U1053" i="9" s="1"/>
  <c r="X1053" i="9" s="1"/>
  <c r="S996" i="9"/>
  <c r="T996" i="9" s="1"/>
  <c r="U996" i="9" s="1"/>
  <c r="X996" i="9" s="1"/>
  <c r="S1033" i="9"/>
  <c r="S981" i="9"/>
  <c r="S973" i="9"/>
  <c r="T972" i="9" s="1"/>
  <c r="U972" i="9" s="1"/>
  <c r="X972" i="9" s="1"/>
  <c r="T1050" i="9"/>
  <c r="U1050" i="9" s="1"/>
  <c r="X1050" i="9" s="1"/>
  <c r="T1044" i="9"/>
  <c r="S1027" i="9"/>
  <c r="T1026" i="9" s="1"/>
  <c r="U1026" i="9" s="1"/>
  <c r="X1026" i="9" s="1"/>
  <c r="S1015" i="9"/>
  <c r="T1014" i="9" s="1"/>
  <c r="U1014" i="9" s="1"/>
  <c r="X1014" i="9" s="1"/>
  <c r="S982" i="9"/>
  <c r="S1032" i="9"/>
  <c r="T1032" i="9" s="1"/>
  <c r="U1032" i="9" s="1"/>
  <c r="X1032" i="9" s="1"/>
  <c r="T981" i="9"/>
  <c r="U981" i="9" s="1"/>
  <c r="X981" i="9" s="1"/>
  <c r="T1017" i="9"/>
  <c r="U1017" i="9" s="1"/>
  <c r="X1017" i="9" s="1"/>
  <c r="T1035" i="9"/>
  <c r="U1035" i="9" s="1"/>
  <c r="X1035" i="9" s="1"/>
  <c r="T1029" i="9"/>
  <c r="U1029" i="9" s="1"/>
  <c r="X1029" i="9" s="1"/>
  <c r="T969" i="9"/>
  <c r="U969" i="9" s="1"/>
  <c r="X969" i="9" s="1"/>
  <c r="T1005" i="9"/>
  <c r="U1005" i="9" s="1"/>
  <c r="X1005" i="9" s="1"/>
  <c r="T978" i="9"/>
  <c r="U978" i="9" s="1"/>
  <c r="X978" i="9" s="1"/>
  <c r="T987" i="9"/>
  <c r="U987" i="9" s="1"/>
  <c r="X987" i="9" s="1"/>
  <c r="T999" i="9"/>
  <c r="U999" i="9" s="1"/>
  <c r="X999" i="9" s="1"/>
  <c r="T1011" i="9"/>
  <c r="U1011" i="9" s="1"/>
  <c r="X1011" i="9" s="1"/>
  <c r="S1020" i="9"/>
  <c r="T1020" i="9" s="1"/>
  <c r="U1020" i="9" s="1"/>
  <c r="X1020" i="9" s="1"/>
  <c r="T993" i="9"/>
  <c r="U993" i="9" s="1"/>
  <c r="X993" i="9" s="1"/>
  <c r="S990" i="9"/>
  <c r="T990" i="9" s="1"/>
  <c r="U990" i="9" s="1"/>
  <c r="X990" i="9" s="1"/>
  <c r="S984" i="9"/>
  <c r="T984" i="9" s="1"/>
  <c r="U984" i="9" s="1"/>
  <c r="X984" i="9" s="1"/>
  <c r="T975" i="9"/>
  <c r="U975" i="9" s="1"/>
  <c r="X975" i="9" s="1"/>
  <c r="U1044" i="9" l="1"/>
  <c r="X1044" i="9" s="1"/>
  <c r="AB967" i="9"/>
  <c r="AA967" i="9"/>
  <c r="Z967" i="9"/>
  <c r="U967" i="9"/>
  <c r="X967" i="9" s="1"/>
  <c r="G967" i="9"/>
  <c r="R967" i="9" s="1"/>
  <c r="AB966" i="9"/>
  <c r="AA966" i="9"/>
  <c r="Z966" i="9"/>
  <c r="Q966" i="9"/>
  <c r="G966" i="9"/>
  <c r="R966" i="9" s="1"/>
  <c r="AB964" i="9"/>
  <c r="AA964" i="9"/>
  <c r="Z964" i="9"/>
  <c r="U964" i="9"/>
  <c r="X964" i="9" s="1"/>
  <c r="Q964" i="9"/>
  <c r="G964" i="9"/>
  <c r="R964" i="9" s="1"/>
  <c r="AB963" i="9"/>
  <c r="AA963" i="9"/>
  <c r="Z963" i="9"/>
  <c r="Q963" i="9"/>
  <c r="G963" i="9"/>
  <c r="H966" i="9" l="1"/>
  <c r="I966" i="9" s="1"/>
  <c r="K966" i="9" s="1"/>
  <c r="S966" i="9" s="1"/>
  <c r="H967" i="9"/>
  <c r="I967" i="9" s="1"/>
  <c r="K967" i="9" s="1"/>
  <c r="S967" i="9" s="1"/>
  <c r="H963" i="9"/>
  <c r="I963" i="9" s="1"/>
  <c r="K963" i="9" s="1"/>
  <c r="R963" i="9"/>
  <c r="H964" i="9"/>
  <c r="I964" i="9" s="1"/>
  <c r="K964" i="9" s="1"/>
  <c r="S964" i="9" s="1"/>
  <c r="AB961" i="9"/>
  <c r="AA961" i="9"/>
  <c r="Z961" i="9"/>
  <c r="U961" i="9"/>
  <c r="X961" i="9" s="1"/>
  <c r="Q961" i="9"/>
  <c r="G961" i="9"/>
  <c r="R961" i="9" s="1"/>
  <c r="AB960" i="9"/>
  <c r="AA960" i="9"/>
  <c r="Z960" i="9"/>
  <c r="Q960" i="9"/>
  <c r="G960" i="9"/>
  <c r="T966" i="9" l="1"/>
  <c r="U966" i="9" s="1"/>
  <c r="X966" i="9" s="1"/>
  <c r="S963" i="9"/>
  <c r="T963" i="9" s="1"/>
  <c r="U963" i="9" s="1"/>
  <c r="X963" i="9" s="1"/>
  <c r="H960" i="9"/>
  <c r="I960" i="9" s="1"/>
  <c r="K960" i="9" s="1"/>
  <c r="R960" i="9"/>
  <c r="H961" i="9"/>
  <c r="I961" i="9" s="1"/>
  <c r="K961" i="9" s="1"/>
  <c r="S961" i="9" s="1"/>
  <c r="AB958" i="9"/>
  <c r="AA958" i="9"/>
  <c r="Z958" i="9"/>
  <c r="U958" i="9"/>
  <c r="X958" i="9" s="1"/>
  <c r="Q958" i="9"/>
  <c r="G958" i="9"/>
  <c r="R958" i="9" s="1"/>
  <c r="AB957" i="9"/>
  <c r="AA957" i="9"/>
  <c r="Z957" i="9"/>
  <c r="Q957" i="9"/>
  <c r="G957" i="9"/>
  <c r="R957" i="9" s="1"/>
  <c r="AB955" i="9"/>
  <c r="AA955" i="9"/>
  <c r="Z955" i="9"/>
  <c r="U955" i="9"/>
  <c r="X955" i="9" s="1"/>
  <c r="Q955" i="9"/>
  <c r="G955" i="9"/>
  <c r="R955" i="9" s="1"/>
  <c r="AB954" i="9"/>
  <c r="AA954" i="9"/>
  <c r="Z954" i="9"/>
  <c r="Q954" i="9"/>
  <c r="G954" i="9"/>
  <c r="R954" i="9" s="1"/>
  <c r="AB952" i="9"/>
  <c r="AA952" i="9"/>
  <c r="Z952" i="9"/>
  <c r="U952" i="9"/>
  <c r="X952" i="9" s="1"/>
  <c r="Q952" i="9"/>
  <c r="G952" i="9"/>
  <c r="R952" i="9" s="1"/>
  <c r="AB951" i="9"/>
  <c r="AA951" i="9"/>
  <c r="Z951" i="9"/>
  <c r="Q951" i="9"/>
  <c r="G951" i="9"/>
  <c r="R951" i="9" s="1"/>
  <c r="AB949" i="9"/>
  <c r="AA949" i="9"/>
  <c r="Z949" i="9"/>
  <c r="U949" i="9"/>
  <c r="X949" i="9" s="1"/>
  <c r="Q949" i="9"/>
  <c r="G949" i="9"/>
  <c r="R949" i="9" s="1"/>
  <c r="AB948" i="9"/>
  <c r="AA948" i="9"/>
  <c r="Z948" i="9"/>
  <c r="Q948" i="9"/>
  <c r="G948" i="9"/>
  <c r="H948" i="9" s="1"/>
  <c r="G945" i="9"/>
  <c r="H945" i="9" s="1"/>
  <c r="AB946" i="9"/>
  <c r="AA946" i="9"/>
  <c r="Z946" i="9"/>
  <c r="U946" i="9"/>
  <c r="X946" i="9" s="1"/>
  <c r="G946" i="9"/>
  <c r="R946" i="9" s="1"/>
  <c r="AB945" i="9"/>
  <c r="AA945" i="9"/>
  <c r="Z945" i="9"/>
  <c r="Q945" i="9"/>
  <c r="AB943" i="9"/>
  <c r="AA943" i="9"/>
  <c r="Z943" i="9"/>
  <c r="U943" i="9"/>
  <c r="X943" i="9" s="1"/>
  <c r="Q943" i="9"/>
  <c r="G943" i="9"/>
  <c r="R943" i="9" s="1"/>
  <c r="AB942" i="9"/>
  <c r="AA942" i="9"/>
  <c r="Z942" i="9"/>
  <c r="Q942" i="9"/>
  <c r="G942" i="9"/>
  <c r="H942" i="9" s="1"/>
  <c r="AB940" i="9"/>
  <c r="AA940" i="9"/>
  <c r="Z940" i="9"/>
  <c r="U940" i="9"/>
  <c r="X940" i="9" s="1"/>
  <c r="G940" i="9"/>
  <c r="H940" i="9" s="1"/>
  <c r="AB939" i="9"/>
  <c r="AA939" i="9"/>
  <c r="Z939" i="9"/>
  <c r="Q939" i="9"/>
  <c r="G939" i="9"/>
  <c r="H939" i="9" s="1"/>
  <c r="AB937" i="9"/>
  <c r="AA937" i="9"/>
  <c r="Z937" i="9"/>
  <c r="U937" i="9"/>
  <c r="X937" i="9" s="1"/>
  <c r="G937" i="9"/>
  <c r="R937" i="9" s="1"/>
  <c r="AB936" i="9"/>
  <c r="AA936" i="9"/>
  <c r="Z936" i="9"/>
  <c r="Q936" i="9"/>
  <c r="G936" i="9"/>
  <c r="R936" i="9" s="1"/>
  <c r="AB934" i="9"/>
  <c r="AA934" i="9"/>
  <c r="Z934" i="9"/>
  <c r="U934" i="9"/>
  <c r="X934" i="9" s="1"/>
  <c r="G934" i="9"/>
  <c r="R934" i="9" s="1"/>
  <c r="AB933" i="9"/>
  <c r="AA933" i="9"/>
  <c r="Z933" i="9"/>
  <c r="Q933" i="9"/>
  <c r="G933" i="9"/>
  <c r="R933" i="9" s="1"/>
  <c r="H958" i="9" l="1"/>
  <c r="S960" i="9"/>
  <c r="T960" i="9" s="1"/>
  <c r="U960" i="9" s="1"/>
  <c r="X960" i="9" s="1"/>
  <c r="S955" i="9"/>
  <c r="H955" i="9"/>
  <c r="I958" i="9"/>
  <c r="K958" i="9" s="1"/>
  <c r="S958" i="9" s="1"/>
  <c r="I955" i="9"/>
  <c r="H957" i="9"/>
  <c r="I957" i="9" s="1"/>
  <c r="K957" i="9" s="1"/>
  <c r="S957" i="9" s="1"/>
  <c r="H954" i="9"/>
  <c r="I954" i="9" s="1"/>
  <c r="K954" i="9" s="1"/>
  <c r="S954" i="9" s="1"/>
  <c r="I945" i="9"/>
  <c r="K945" i="9" s="1"/>
  <c r="H934" i="9"/>
  <c r="I934" i="9" s="1"/>
  <c r="K934" i="9" s="1"/>
  <c r="S934" i="9" s="1"/>
  <c r="H937" i="9"/>
  <c r="I937" i="9" s="1"/>
  <c r="K937" i="9" s="1"/>
  <c r="S937" i="9" s="1"/>
  <c r="R945" i="9"/>
  <c r="H946" i="9"/>
  <c r="H951" i="9"/>
  <c r="I951" i="9" s="1"/>
  <c r="K951" i="9" s="1"/>
  <c r="H952" i="9"/>
  <c r="I952" i="9" s="1"/>
  <c r="K952" i="9" s="1"/>
  <c r="S952" i="9" s="1"/>
  <c r="I948" i="9"/>
  <c r="K948" i="9" s="1"/>
  <c r="R948" i="9"/>
  <c r="H949" i="9"/>
  <c r="I949" i="9" s="1"/>
  <c r="K949" i="9" s="1"/>
  <c r="S949" i="9" s="1"/>
  <c r="I946" i="9"/>
  <c r="K946" i="9" s="1"/>
  <c r="S946" i="9" s="1"/>
  <c r="I942" i="9"/>
  <c r="K942" i="9" s="1"/>
  <c r="R942" i="9"/>
  <c r="H943" i="9"/>
  <c r="I943" i="9" s="1"/>
  <c r="K943" i="9" s="1"/>
  <c r="S943" i="9" s="1"/>
  <c r="I939" i="9"/>
  <c r="K939" i="9" s="1"/>
  <c r="R939" i="9"/>
  <c r="I940" i="9"/>
  <c r="K940" i="9" s="1"/>
  <c r="R940" i="9"/>
  <c r="H936" i="9"/>
  <c r="I936" i="9" s="1"/>
  <c r="K936" i="9" s="1"/>
  <c r="S936" i="9" s="1"/>
  <c r="H933" i="9"/>
  <c r="I933" i="9" s="1"/>
  <c r="K933" i="9" s="1"/>
  <c r="S933" i="9" s="1"/>
  <c r="T954" i="9" l="1"/>
  <c r="U954" i="9" s="1"/>
  <c r="X954" i="9" s="1"/>
  <c r="S945" i="9"/>
  <c r="T945" i="9" s="1"/>
  <c r="U945" i="9" s="1"/>
  <c r="X945" i="9" s="1"/>
  <c r="S940" i="9"/>
  <c r="T957" i="9"/>
  <c r="U957" i="9" s="1"/>
  <c r="X957" i="9" s="1"/>
  <c r="S951" i="9"/>
  <c r="T933" i="9"/>
  <c r="U933" i="9" s="1"/>
  <c r="X933" i="9" s="1"/>
  <c r="T951" i="9"/>
  <c r="U951" i="9" s="1"/>
  <c r="X951" i="9" s="1"/>
  <c r="S948" i="9"/>
  <c r="T948" i="9" s="1"/>
  <c r="U948" i="9" s="1"/>
  <c r="X948" i="9" s="1"/>
  <c r="S942" i="9"/>
  <c r="T942" i="9" s="1"/>
  <c r="U942" i="9" s="1"/>
  <c r="X942" i="9" s="1"/>
  <c r="S939" i="9"/>
  <c r="T936" i="9"/>
  <c r="U936" i="9" s="1"/>
  <c r="X936" i="9" s="1"/>
  <c r="AB931" i="9"/>
  <c r="AA931" i="9"/>
  <c r="Z931" i="9"/>
  <c r="U931" i="9"/>
  <c r="X931" i="9" s="1"/>
  <c r="G931" i="9"/>
  <c r="R931" i="9" s="1"/>
  <c r="AB930" i="9"/>
  <c r="AA930" i="9"/>
  <c r="Z930" i="9"/>
  <c r="Q930" i="9"/>
  <c r="G930" i="9"/>
  <c r="T939" i="9" l="1"/>
  <c r="U939" i="9" s="1"/>
  <c r="X939" i="9" s="1"/>
  <c r="H931" i="9"/>
  <c r="I931" i="9" s="1"/>
  <c r="K931" i="9" s="1"/>
  <c r="S931" i="9" s="1"/>
  <c r="H930" i="9"/>
  <c r="I930" i="9" s="1"/>
  <c r="K930" i="9" s="1"/>
  <c r="R930" i="9"/>
  <c r="AB421" i="10"/>
  <c r="AA421" i="10"/>
  <c r="Z421" i="10"/>
  <c r="U421" i="10"/>
  <c r="X421" i="10" s="1"/>
  <c r="Q421" i="10"/>
  <c r="G421" i="10"/>
  <c r="AB420" i="10"/>
  <c r="AA420" i="10"/>
  <c r="Z420" i="10"/>
  <c r="Q420" i="10"/>
  <c r="G420" i="10"/>
  <c r="R420" i="10" s="1"/>
  <c r="AB418" i="10"/>
  <c r="AA418" i="10"/>
  <c r="Z418" i="10"/>
  <c r="U418" i="10"/>
  <c r="X418" i="10" s="1"/>
  <c r="Q418" i="10"/>
  <c r="G418" i="10"/>
  <c r="R418" i="10" s="1"/>
  <c r="AB417" i="10"/>
  <c r="AA417" i="10"/>
  <c r="Z417" i="10"/>
  <c r="Q417" i="10"/>
  <c r="G417" i="10"/>
  <c r="AB415" i="10"/>
  <c r="AA415" i="10"/>
  <c r="Z415" i="10"/>
  <c r="U415" i="10"/>
  <c r="X415" i="10" s="1"/>
  <c r="Q415" i="10"/>
  <c r="G415" i="10"/>
  <c r="R415" i="10" s="1"/>
  <c r="AB414" i="10"/>
  <c r="AA414" i="10"/>
  <c r="Z414" i="10"/>
  <c r="Q414" i="10"/>
  <c r="G414" i="10"/>
  <c r="AB412" i="10"/>
  <c r="AA412" i="10"/>
  <c r="Z412" i="10"/>
  <c r="U412" i="10"/>
  <c r="X412" i="10" s="1"/>
  <c r="Q412" i="10"/>
  <c r="G412" i="10"/>
  <c r="AB411" i="10"/>
  <c r="AA411" i="10"/>
  <c r="Z411" i="10"/>
  <c r="Q411" i="10"/>
  <c r="G411" i="10"/>
  <c r="AB409" i="10"/>
  <c r="AA409" i="10"/>
  <c r="Z409" i="10"/>
  <c r="U409" i="10"/>
  <c r="X409" i="10" s="1"/>
  <c r="Q409" i="10"/>
  <c r="G409" i="10"/>
  <c r="AB408" i="10"/>
  <c r="AA408" i="10"/>
  <c r="Z408" i="10"/>
  <c r="Q408" i="10"/>
  <c r="G408" i="10"/>
  <c r="H412" i="10" l="1"/>
  <c r="I412" i="10" s="1"/>
  <c r="K412" i="10" s="1"/>
  <c r="R412" i="10"/>
  <c r="S930" i="9"/>
  <c r="T930" i="9" s="1"/>
  <c r="U930" i="9" s="1"/>
  <c r="X930" i="9" s="1"/>
  <c r="H420" i="10"/>
  <c r="I420" i="10" s="1"/>
  <c r="K420" i="10" s="1"/>
  <c r="S420" i="10" s="1"/>
  <c r="H421" i="10"/>
  <c r="I421" i="10" s="1"/>
  <c r="K421" i="10" s="1"/>
  <c r="R421" i="10"/>
  <c r="H418" i="10"/>
  <c r="I418" i="10" s="1"/>
  <c r="K418" i="10" s="1"/>
  <c r="S418" i="10" s="1"/>
  <c r="H417" i="10"/>
  <c r="I417" i="10" s="1"/>
  <c r="K417" i="10" s="1"/>
  <c r="R417" i="10"/>
  <c r="H414" i="10"/>
  <c r="I414" i="10" s="1"/>
  <c r="K414" i="10" s="1"/>
  <c r="R414" i="10"/>
  <c r="H415" i="10"/>
  <c r="I415" i="10" s="1"/>
  <c r="K415" i="10" s="1"/>
  <c r="S415" i="10" s="1"/>
  <c r="H411" i="10"/>
  <c r="I411" i="10" s="1"/>
  <c r="K411" i="10" s="1"/>
  <c r="R411" i="10"/>
  <c r="R409" i="10"/>
  <c r="H409" i="10"/>
  <c r="I409" i="10" s="1"/>
  <c r="K409" i="10" s="1"/>
  <c r="H408" i="10"/>
  <c r="I408" i="10" s="1"/>
  <c r="K408" i="10" s="1"/>
  <c r="R408" i="10"/>
  <c r="AB406" i="10"/>
  <c r="AA406" i="10"/>
  <c r="Z406" i="10"/>
  <c r="U406" i="10"/>
  <c r="X406" i="10" s="1"/>
  <c r="Q406" i="10"/>
  <c r="G406" i="10"/>
  <c r="AB405" i="10"/>
  <c r="AA405" i="10"/>
  <c r="Z405" i="10"/>
  <c r="Q405" i="10"/>
  <c r="G405" i="10"/>
  <c r="R405" i="10" s="1"/>
  <c r="S412" i="10" l="1"/>
  <c r="S421" i="10"/>
  <c r="T420" i="10" s="1"/>
  <c r="U420" i="10" s="1"/>
  <c r="X420" i="10" s="1"/>
  <c r="S417" i="10"/>
  <c r="T417" i="10" s="1"/>
  <c r="U417" i="10" s="1"/>
  <c r="X417" i="10" s="1"/>
  <c r="S414" i="10"/>
  <c r="T414" i="10" s="1"/>
  <c r="U414" i="10" s="1"/>
  <c r="X414" i="10" s="1"/>
  <c r="S411" i="10"/>
  <c r="S409" i="10"/>
  <c r="S408" i="10"/>
  <c r="H405" i="10"/>
  <c r="I405" i="10" s="1"/>
  <c r="K405" i="10" s="1"/>
  <c r="S405" i="10" s="1"/>
  <c r="H406" i="10"/>
  <c r="I406" i="10" s="1"/>
  <c r="K406" i="10" s="1"/>
  <c r="R406" i="10"/>
  <c r="Z927" i="9"/>
  <c r="T411" i="10" l="1"/>
  <c r="U411" i="10" s="1"/>
  <c r="X411" i="10" s="1"/>
  <c r="T408" i="10"/>
  <c r="U408" i="10" s="1"/>
  <c r="X408" i="10" s="1"/>
  <c r="S406" i="10"/>
  <c r="T405" i="10" s="1"/>
  <c r="U405" i="10" s="1"/>
  <c r="X405" i="10" s="1"/>
  <c r="AB928" i="9"/>
  <c r="AA928" i="9"/>
  <c r="Z928" i="9"/>
  <c r="U928" i="9"/>
  <c r="X928" i="9" s="1"/>
  <c r="G928" i="9"/>
  <c r="H928" i="9" s="1"/>
  <c r="AB927" i="9"/>
  <c r="AA927" i="9"/>
  <c r="Q927" i="9"/>
  <c r="G927" i="9"/>
  <c r="I928" i="9" l="1"/>
  <c r="K928" i="9" s="1"/>
  <c r="H927" i="9"/>
  <c r="I927" i="9" s="1"/>
  <c r="K927" i="9" s="1"/>
  <c r="R927" i="9"/>
  <c r="R928" i="9"/>
  <c r="S928" i="9" l="1"/>
  <c r="S927" i="9"/>
  <c r="T927" i="9" l="1"/>
  <c r="U927" i="9" s="1"/>
  <c r="X927" i="9" s="1"/>
  <c r="AB923" i="9"/>
  <c r="AA923" i="9"/>
  <c r="Z923" i="9"/>
  <c r="U923" i="9"/>
  <c r="X923" i="9" s="1"/>
  <c r="Q923" i="9"/>
  <c r="G923" i="9"/>
  <c r="AB922" i="9"/>
  <c r="AA922" i="9"/>
  <c r="Z922" i="9"/>
  <c r="U922" i="9"/>
  <c r="X922" i="9" s="1"/>
  <c r="Q922" i="9"/>
  <c r="G922" i="9"/>
  <c r="AB921" i="9"/>
  <c r="AA921" i="9"/>
  <c r="Z921" i="9"/>
  <c r="Q921" i="9"/>
  <c r="G921" i="9"/>
  <c r="AB919" i="9"/>
  <c r="AA919" i="9"/>
  <c r="Z919" i="9"/>
  <c r="U919" i="9"/>
  <c r="X919" i="9" s="1"/>
  <c r="Q919" i="9"/>
  <c r="G919" i="9"/>
  <c r="AB918" i="9"/>
  <c r="AA918" i="9"/>
  <c r="Z918" i="9"/>
  <c r="U918" i="9"/>
  <c r="X918" i="9" s="1"/>
  <c r="Q918" i="9"/>
  <c r="G918" i="9"/>
  <c r="AB917" i="9"/>
  <c r="AA917" i="9"/>
  <c r="Z917" i="9"/>
  <c r="Q917" i="9"/>
  <c r="G917" i="9"/>
  <c r="H917" i="9" s="1"/>
  <c r="AB915" i="9"/>
  <c r="AA915" i="9"/>
  <c r="Z915" i="9"/>
  <c r="U915" i="9"/>
  <c r="X915" i="9" s="1"/>
  <c r="Q915" i="9"/>
  <c r="G915" i="9"/>
  <c r="R915" i="9" s="1"/>
  <c r="AB914" i="9"/>
  <c r="AA914" i="9"/>
  <c r="Z914" i="9"/>
  <c r="Q914" i="9"/>
  <c r="G914" i="9"/>
  <c r="AB912" i="9"/>
  <c r="AA912" i="9"/>
  <c r="Z912" i="9"/>
  <c r="U912" i="9"/>
  <c r="X912" i="9" s="1"/>
  <c r="G912" i="9"/>
  <c r="H912" i="9" s="1"/>
  <c r="I912" i="9" s="1"/>
  <c r="K912" i="9" s="1"/>
  <c r="AB911" i="9"/>
  <c r="AA911" i="9"/>
  <c r="Z911" i="9"/>
  <c r="Q911" i="9"/>
  <c r="G911" i="9"/>
  <c r="H911" i="9" s="1"/>
  <c r="I911" i="9" s="1"/>
  <c r="K911" i="9" s="1"/>
  <c r="AB909" i="9"/>
  <c r="AA909" i="9"/>
  <c r="Z909" i="9"/>
  <c r="U909" i="9"/>
  <c r="X909" i="9" s="1"/>
  <c r="G909" i="9"/>
  <c r="R909" i="9" s="1"/>
  <c r="AB908" i="9"/>
  <c r="AA908" i="9"/>
  <c r="Z908" i="9"/>
  <c r="Q908" i="9"/>
  <c r="G908" i="9"/>
  <c r="R908" i="9" s="1"/>
  <c r="H921" i="9" l="1"/>
  <c r="I921" i="9" s="1"/>
  <c r="K921" i="9" s="1"/>
  <c r="R921" i="9"/>
  <c r="H922" i="9"/>
  <c r="I922" i="9" s="1"/>
  <c r="K922" i="9" s="1"/>
  <c r="R922" i="9"/>
  <c r="H923" i="9"/>
  <c r="I923" i="9" s="1"/>
  <c r="K923" i="9" s="1"/>
  <c r="R923" i="9"/>
  <c r="R917" i="9"/>
  <c r="H915" i="9"/>
  <c r="I915" i="9" s="1"/>
  <c r="K915" i="9" s="1"/>
  <c r="S915" i="9" s="1"/>
  <c r="I917" i="9"/>
  <c r="K917" i="9" s="1"/>
  <c r="S917" i="9" s="1"/>
  <c r="H918" i="9"/>
  <c r="I918" i="9" s="1"/>
  <c r="K918" i="9" s="1"/>
  <c r="R918" i="9"/>
  <c r="H919" i="9"/>
  <c r="I919" i="9" s="1"/>
  <c r="K919" i="9" s="1"/>
  <c r="R919" i="9"/>
  <c r="H914" i="9"/>
  <c r="I914" i="9" s="1"/>
  <c r="K914" i="9" s="1"/>
  <c r="R914" i="9"/>
  <c r="R911" i="9"/>
  <c r="S911" i="9" s="1"/>
  <c r="R912" i="9"/>
  <c r="S912" i="9" s="1"/>
  <c r="H908" i="9"/>
  <c r="I908" i="9" s="1"/>
  <c r="K908" i="9" s="1"/>
  <c r="H909" i="9"/>
  <c r="I909" i="9" s="1"/>
  <c r="K909" i="9" s="1"/>
  <c r="S921" i="9" l="1"/>
  <c r="S923" i="9"/>
  <c r="S922" i="9"/>
  <c r="S918" i="9"/>
  <c r="S919" i="9"/>
  <c r="S914" i="9"/>
  <c r="T914" i="9" s="1"/>
  <c r="U914" i="9" s="1"/>
  <c r="X914" i="9" s="1"/>
  <c r="T911" i="9"/>
  <c r="U911" i="9" s="1"/>
  <c r="X911" i="9" s="1"/>
  <c r="S909" i="9"/>
  <c r="S908" i="9"/>
  <c r="AB403" i="10"/>
  <c r="AA403" i="10"/>
  <c r="Z403" i="10"/>
  <c r="U403" i="10"/>
  <c r="X403" i="10" s="1"/>
  <c r="Q403" i="10"/>
  <c r="G403" i="10"/>
  <c r="R403" i="10" s="1"/>
  <c r="AB402" i="10"/>
  <c r="AA402" i="10"/>
  <c r="Z402" i="10"/>
  <c r="Q402" i="10"/>
  <c r="G402" i="10"/>
  <c r="AB400" i="10"/>
  <c r="AA400" i="10"/>
  <c r="Z400" i="10"/>
  <c r="U400" i="10"/>
  <c r="X400" i="10" s="1"/>
  <c r="Q400" i="10"/>
  <c r="G400" i="10"/>
  <c r="R400" i="10" s="1"/>
  <c r="AB399" i="10"/>
  <c r="AA399" i="10"/>
  <c r="Z399" i="10"/>
  <c r="Q399" i="10"/>
  <c r="G399" i="10"/>
  <c r="R399" i="10" s="1"/>
  <c r="AB397" i="10"/>
  <c r="AA397" i="10"/>
  <c r="Z397" i="10"/>
  <c r="U397" i="10"/>
  <c r="X397" i="10" s="1"/>
  <c r="Q397" i="10"/>
  <c r="G397" i="10"/>
  <c r="AB396" i="10"/>
  <c r="AA396" i="10"/>
  <c r="Z396" i="10"/>
  <c r="Q396" i="10"/>
  <c r="G396" i="10"/>
  <c r="R396" i="10" s="1"/>
  <c r="H400" i="10" l="1"/>
  <c r="I400" i="10" s="1"/>
  <c r="K400" i="10" s="1"/>
  <c r="S400" i="10" s="1"/>
  <c r="H397" i="10"/>
  <c r="I397" i="10" s="1"/>
  <c r="K397" i="10" s="1"/>
  <c r="R397" i="10"/>
  <c r="T921" i="9"/>
  <c r="U921" i="9" s="1"/>
  <c r="X921" i="9" s="1"/>
  <c r="T917" i="9"/>
  <c r="U917" i="9" s="1"/>
  <c r="X917" i="9" s="1"/>
  <c r="T908" i="9"/>
  <c r="U908" i="9" s="1"/>
  <c r="X908" i="9" s="1"/>
  <c r="H402" i="10"/>
  <c r="I402" i="10" s="1"/>
  <c r="K402" i="10" s="1"/>
  <c r="R402" i="10"/>
  <c r="H403" i="10"/>
  <c r="I403" i="10" s="1"/>
  <c r="K403" i="10" s="1"/>
  <c r="S403" i="10" s="1"/>
  <c r="H399" i="10"/>
  <c r="I399" i="10" s="1"/>
  <c r="K399" i="10" s="1"/>
  <c r="S399" i="10" s="1"/>
  <c r="H396" i="10"/>
  <c r="I396" i="10" s="1"/>
  <c r="K396" i="10" s="1"/>
  <c r="S396" i="10" s="1"/>
  <c r="T399" i="10" l="1"/>
  <c r="U399" i="10" s="1"/>
  <c r="X399" i="10" s="1"/>
  <c r="S397" i="10"/>
  <c r="T396" i="10" s="1"/>
  <c r="U396" i="10" s="1"/>
  <c r="X396" i="10" s="1"/>
  <c r="S402" i="10"/>
  <c r="T402" i="10" s="1"/>
  <c r="U402" i="10" s="1"/>
  <c r="X402" i="10" s="1"/>
  <c r="AB394" i="10" l="1"/>
  <c r="AA394" i="10"/>
  <c r="Z394" i="10"/>
  <c r="U394" i="10"/>
  <c r="X394" i="10" s="1"/>
  <c r="Q394" i="10"/>
  <c r="G394" i="10"/>
  <c r="R394" i="10" s="1"/>
  <c r="AB393" i="10"/>
  <c r="AA393" i="10"/>
  <c r="Z393" i="10"/>
  <c r="Q393" i="10"/>
  <c r="G393" i="10"/>
  <c r="H393" i="10" l="1"/>
  <c r="I393" i="10" s="1"/>
  <c r="K393" i="10" s="1"/>
  <c r="R393" i="10"/>
  <c r="H394" i="10"/>
  <c r="I394" i="10" s="1"/>
  <c r="K394" i="10" s="1"/>
  <c r="S394" i="10" s="1"/>
  <c r="AB906" i="9"/>
  <c r="AA906" i="9"/>
  <c r="Z906" i="9"/>
  <c r="U906" i="9"/>
  <c r="X906" i="9" s="1"/>
  <c r="G906" i="9"/>
  <c r="H906" i="9" s="1"/>
  <c r="AB905" i="9"/>
  <c r="AA905" i="9"/>
  <c r="Z905" i="9"/>
  <c r="Q905" i="9"/>
  <c r="G905" i="9"/>
  <c r="R905" i="9" s="1"/>
  <c r="S393" i="10" l="1"/>
  <c r="T393" i="10" s="1"/>
  <c r="U393" i="10" s="1"/>
  <c r="X393" i="10" s="1"/>
  <c r="H905" i="9"/>
  <c r="I905" i="9" s="1"/>
  <c r="K905" i="9" s="1"/>
  <c r="S905" i="9" s="1"/>
  <c r="I906" i="9"/>
  <c r="K906" i="9" s="1"/>
  <c r="R906" i="9"/>
  <c r="Q884" i="9"/>
  <c r="S906" i="9" l="1"/>
  <c r="T905" i="9" s="1"/>
  <c r="U905" i="9" s="1"/>
  <c r="X905" i="9" s="1"/>
  <c r="AB903" i="9"/>
  <c r="AA903" i="9"/>
  <c r="Z903" i="9"/>
  <c r="U903" i="9"/>
  <c r="X903" i="9" s="1"/>
  <c r="Q903" i="9"/>
  <c r="G903" i="9"/>
  <c r="R903" i="9" s="1"/>
  <c r="AB902" i="9"/>
  <c r="AA902" i="9"/>
  <c r="Z902" i="9"/>
  <c r="Q902" i="9"/>
  <c r="G902" i="9"/>
  <c r="R902" i="9" s="1"/>
  <c r="H902" i="9" l="1"/>
  <c r="I902" i="9" s="1"/>
  <c r="K902" i="9" s="1"/>
  <c r="S902" i="9" s="1"/>
  <c r="H903" i="9"/>
  <c r="I903" i="9" s="1"/>
  <c r="K903" i="9" s="1"/>
  <c r="S903" i="9" s="1"/>
  <c r="AB900" i="9"/>
  <c r="AA900" i="9"/>
  <c r="Z900" i="9"/>
  <c r="U900" i="9"/>
  <c r="X900" i="9" s="1"/>
  <c r="Q900" i="9"/>
  <c r="G900" i="9"/>
  <c r="R900" i="9" s="1"/>
  <c r="AB899" i="9"/>
  <c r="AA899" i="9"/>
  <c r="Z899" i="9"/>
  <c r="Q899" i="9"/>
  <c r="G899" i="9"/>
  <c r="R899" i="9" s="1"/>
  <c r="AB897" i="9"/>
  <c r="AA897" i="9"/>
  <c r="Z897" i="9"/>
  <c r="U897" i="9"/>
  <c r="X897" i="9" s="1"/>
  <c r="G897" i="9"/>
  <c r="H897" i="9" s="1"/>
  <c r="I897" i="9" s="1"/>
  <c r="K897" i="9" s="1"/>
  <c r="AB896" i="9"/>
  <c r="AA896" i="9"/>
  <c r="Z896" i="9"/>
  <c r="Q896" i="9"/>
  <c r="G896" i="9"/>
  <c r="AB894" i="9"/>
  <c r="AA894" i="9"/>
  <c r="Z894" i="9"/>
  <c r="U894" i="9"/>
  <c r="X894" i="9" s="1"/>
  <c r="G894" i="9"/>
  <c r="H894" i="9" s="1"/>
  <c r="I894" i="9" s="1"/>
  <c r="K894" i="9" s="1"/>
  <c r="AB893" i="9"/>
  <c r="AA893" i="9"/>
  <c r="Z893" i="9"/>
  <c r="Q893" i="9"/>
  <c r="G893" i="9"/>
  <c r="AB891" i="9"/>
  <c r="AA891" i="9"/>
  <c r="Z891" i="9"/>
  <c r="U891" i="9"/>
  <c r="X891" i="9" s="1"/>
  <c r="G891" i="9"/>
  <c r="R891" i="9" s="1"/>
  <c r="AB890" i="9"/>
  <c r="AA890" i="9"/>
  <c r="Z890" i="9"/>
  <c r="Q890" i="9"/>
  <c r="G890" i="9"/>
  <c r="R890" i="9" s="1"/>
  <c r="AB888" i="9"/>
  <c r="AA888" i="9"/>
  <c r="Z888" i="9"/>
  <c r="U888" i="9"/>
  <c r="X888" i="9" s="1"/>
  <c r="Q888" i="9"/>
  <c r="G888" i="9"/>
  <c r="AB887" i="9"/>
  <c r="AA887" i="9"/>
  <c r="Z887" i="9"/>
  <c r="Q887" i="9"/>
  <c r="G887" i="9"/>
  <c r="R887" i="9" s="1"/>
  <c r="H891" i="9" l="1"/>
  <c r="I891" i="9" s="1"/>
  <c r="K891" i="9" s="1"/>
  <c r="T902" i="9"/>
  <c r="U902" i="9" s="1"/>
  <c r="X902" i="9" s="1"/>
  <c r="H899" i="9"/>
  <c r="I899" i="9" s="1"/>
  <c r="K899" i="9" s="1"/>
  <c r="S899" i="9" s="1"/>
  <c r="H900" i="9"/>
  <c r="I900" i="9" s="1"/>
  <c r="K900" i="9" s="1"/>
  <c r="S900" i="9" s="1"/>
  <c r="H896" i="9"/>
  <c r="I896" i="9" s="1"/>
  <c r="K896" i="9" s="1"/>
  <c r="R896" i="9"/>
  <c r="R897" i="9"/>
  <c r="S897" i="9" s="1"/>
  <c r="H893" i="9"/>
  <c r="I893" i="9" s="1"/>
  <c r="K893" i="9" s="1"/>
  <c r="R893" i="9"/>
  <c r="R894" i="9"/>
  <c r="S894" i="9" s="1"/>
  <c r="S891" i="9"/>
  <c r="H890" i="9"/>
  <c r="I890" i="9" s="1"/>
  <c r="K890" i="9" s="1"/>
  <c r="H887" i="9"/>
  <c r="I887" i="9" s="1"/>
  <c r="K887" i="9" s="1"/>
  <c r="S887" i="9" s="1"/>
  <c r="H888" i="9"/>
  <c r="I888" i="9" s="1"/>
  <c r="K888" i="9" s="1"/>
  <c r="R888" i="9"/>
  <c r="T899" i="9" l="1"/>
  <c r="U899" i="9" s="1"/>
  <c r="X899" i="9" s="1"/>
  <c r="S896" i="9"/>
  <c r="T896" i="9" s="1"/>
  <c r="U896" i="9" s="1"/>
  <c r="X896" i="9" s="1"/>
  <c r="S893" i="9"/>
  <c r="T893" i="9" s="1"/>
  <c r="U893" i="9" s="1"/>
  <c r="X893" i="9" s="1"/>
  <c r="S890" i="9"/>
  <c r="T890" i="9" s="1"/>
  <c r="U890" i="9" s="1"/>
  <c r="X890" i="9" s="1"/>
  <c r="S888" i="9"/>
  <c r="T887" i="9" s="1"/>
  <c r="U887" i="9" s="1"/>
  <c r="X887" i="9" s="1"/>
  <c r="AB885" i="9"/>
  <c r="AA885" i="9"/>
  <c r="Z885" i="9"/>
  <c r="U885" i="9"/>
  <c r="X885" i="9" s="1"/>
  <c r="G885" i="9"/>
  <c r="H885" i="9" s="1"/>
  <c r="I885" i="9" s="1"/>
  <c r="K885" i="9" s="1"/>
  <c r="AB884" i="9"/>
  <c r="AA884" i="9"/>
  <c r="Z884" i="9"/>
  <c r="G884" i="9"/>
  <c r="AB882" i="9"/>
  <c r="AA882" i="9"/>
  <c r="Z882" i="9"/>
  <c r="U882" i="9"/>
  <c r="X882" i="9" s="1"/>
  <c r="Q882" i="9"/>
  <c r="G882" i="9"/>
  <c r="H882" i="9" s="1"/>
  <c r="I882" i="9" s="1"/>
  <c r="K882" i="9" s="1"/>
  <c r="AB881" i="9"/>
  <c r="AA881" i="9"/>
  <c r="Z881" i="9"/>
  <c r="Q881" i="9"/>
  <c r="G881" i="9"/>
  <c r="R881" i="9" s="1"/>
  <c r="AB879" i="9"/>
  <c r="AA879" i="9"/>
  <c r="Z879" i="9"/>
  <c r="U879" i="9"/>
  <c r="X879" i="9" s="1"/>
  <c r="Q879" i="9"/>
  <c r="G879" i="9"/>
  <c r="AB878" i="9"/>
  <c r="AA878" i="9"/>
  <c r="Z878" i="9"/>
  <c r="Q878" i="9"/>
  <c r="G878" i="9"/>
  <c r="R882" i="9" l="1"/>
  <c r="H884" i="9"/>
  <c r="I884" i="9" s="1"/>
  <c r="K884" i="9" s="1"/>
  <c r="R884" i="9"/>
  <c r="R885" i="9"/>
  <c r="S885" i="9" s="1"/>
  <c r="S882" i="9"/>
  <c r="H881" i="9"/>
  <c r="I881" i="9" s="1"/>
  <c r="K881" i="9" s="1"/>
  <c r="S881" i="9" s="1"/>
  <c r="H878" i="9"/>
  <c r="I878" i="9" s="1"/>
  <c r="K878" i="9" s="1"/>
  <c r="R878" i="9"/>
  <c r="H879" i="9"/>
  <c r="I879" i="9" s="1"/>
  <c r="K879" i="9" s="1"/>
  <c r="R879" i="9"/>
  <c r="AB876" i="9"/>
  <c r="AA876" i="9"/>
  <c r="Z876" i="9"/>
  <c r="U876" i="9"/>
  <c r="X876" i="9" s="1"/>
  <c r="G876" i="9"/>
  <c r="R876" i="9" s="1"/>
  <c r="AB875" i="9"/>
  <c r="AA875" i="9"/>
  <c r="Z875" i="9"/>
  <c r="Q875" i="9"/>
  <c r="G875" i="9"/>
  <c r="AB873" i="9"/>
  <c r="AA873" i="9"/>
  <c r="Z873" i="9"/>
  <c r="U873" i="9"/>
  <c r="X873" i="9" s="1"/>
  <c r="G873" i="9"/>
  <c r="R873" i="9" s="1"/>
  <c r="AB872" i="9"/>
  <c r="AA872" i="9"/>
  <c r="Z872" i="9"/>
  <c r="Q872" i="9"/>
  <c r="G872" i="9"/>
  <c r="R872" i="9" s="1"/>
  <c r="S884" i="9" l="1"/>
  <c r="T884" i="9" s="1"/>
  <c r="U884" i="9" s="1"/>
  <c r="X884" i="9" s="1"/>
  <c r="T881" i="9"/>
  <c r="U881" i="9" s="1"/>
  <c r="X881" i="9" s="1"/>
  <c r="S878" i="9"/>
  <c r="S879" i="9"/>
  <c r="H876" i="9"/>
  <c r="I876" i="9" s="1"/>
  <c r="K876" i="9" s="1"/>
  <c r="S876" i="9" s="1"/>
  <c r="H875" i="9"/>
  <c r="I875" i="9" s="1"/>
  <c r="K875" i="9" s="1"/>
  <c r="R875" i="9"/>
  <c r="H873" i="9"/>
  <c r="I873" i="9" s="1"/>
  <c r="K873" i="9" s="1"/>
  <c r="S873" i="9" s="1"/>
  <c r="H872" i="9"/>
  <c r="I872" i="9" s="1"/>
  <c r="K872" i="9" s="1"/>
  <c r="S872" i="9" s="1"/>
  <c r="T878" i="9" l="1"/>
  <c r="U878" i="9" s="1"/>
  <c r="X878" i="9" s="1"/>
  <c r="S875" i="9"/>
  <c r="T875" i="9" s="1"/>
  <c r="U875" i="9" s="1"/>
  <c r="X875" i="9" s="1"/>
  <c r="T872" i="9"/>
  <c r="U872" i="9" s="1"/>
  <c r="X872" i="9" s="1"/>
  <c r="AB870" i="9"/>
  <c r="AA870" i="9"/>
  <c r="Z870" i="9"/>
  <c r="U870" i="9"/>
  <c r="X870" i="9" s="1"/>
  <c r="G870" i="9"/>
  <c r="H870" i="9" s="1"/>
  <c r="I870" i="9" s="1"/>
  <c r="K870" i="9" s="1"/>
  <c r="AB869" i="9"/>
  <c r="AA869" i="9"/>
  <c r="Z869" i="9"/>
  <c r="Q869" i="9"/>
  <c r="G869" i="9"/>
  <c r="AB867" i="9"/>
  <c r="AA867" i="9"/>
  <c r="Z867" i="9"/>
  <c r="U867" i="9"/>
  <c r="X867" i="9" s="1"/>
  <c r="G867" i="9"/>
  <c r="H867" i="9" s="1"/>
  <c r="I867" i="9" s="1"/>
  <c r="K867" i="9" s="1"/>
  <c r="AB866" i="9"/>
  <c r="AA866" i="9"/>
  <c r="Z866" i="9"/>
  <c r="Q866" i="9"/>
  <c r="G866" i="9"/>
  <c r="H869" i="9" l="1"/>
  <c r="I869" i="9" s="1"/>
  <c r="K869" i="9" s="1"/>
  <c r="R869" i="9"/>
  <c r="R870" i="9"/>
  <c r="S870" i="9" s="1"/>
  <c r="H866" i="9"/>
  <c r="I866" i="9" s="1"/>
  <c r="K866" i="9" s="1"/>
  <c r="R866" i="9"/>
  <c r="R867" i="9"/>
  <c r="S867" i="9" s="1"/>
  <c r="AB864" i="9"/>
  <c r="AA864" i="9"/>
  <c r="Z864" i="9"/>
  <c r="U864" i="9"/>
  <c r="X864" i="9" s="1"/>
  <c r="Q864" i="9"/>
  <c r="G864" i="9"/>
  <c r="R864" i="9" s="1"/>
  <c r="AB863" i="9"/>
  <c r="AA863" i="9"/>
  <c r="Z863" i="9"/>
  <c r="Q863" i="9"/>
  <c r="G863" i="9"/>
  <c r="S869" i="9" l="1"/>
  <c r="T869" i="9" s="1"/>
  <c r="U869" i="9" s="1"/>
  <c r="X869" i="9" s="1"/>
  <c r="S866" i="9"/>
  <c r="T866" i="9" s="1"/>
  <c r="U866" i="9" s="1"/>
  <c r="X866" i="9" s="1"/>
  <c r="H863" i="9"/>
  <c r="I863" i="9" s="1"/>
  <c r="K863" i="9" s="1"/>
  <c r="R863" i="9"/>
  <c r="H864" i="9"/>
  <c r="I864" i="9" s="1"/>
  <c r="K864" i="9" s="1"/>
  <c r="S864" i="9" s="1"/>
  <c r="AB861" i="9"/>
  <c r="AA861" i="9"/>
  <c r="Z861" i="9"/>
  <c r="U861" i="9"/>
  <c r="X861" i="9" s="1"/>
  <c r="Q861" i="9"/>
  <c r="G861" i="9"/>
  <c r="R861" i="9" s="1"/>
  <c r="AB860" i="9"/>
  <c r="AA860" i="9"/>
  <c r="Z860" i="9"/>
  <c r="Q860" i="9"/>
  <c r="G860" i="9"/>
  <c r="R860" i="9" s="1"/>
  <c r="H861" i="9" l="1"/>
  <c r="I861" i="9" s="1"/>
  <c r="K861" i="9" s="1"/>
  <c r="S861" i="9" s="1"/>
  <c r="S863" i="9"/>
  <c r="T863" i="9" s="1"/>
  <c r="U863" i="9" s="1"/>
  <c r="X863" i="9" s="1"/>
  <c r="H860" i="9"/>
  <c r="I860" i="9" s="1"/>
  <c r="K860" i="9" s="1"/>
  <c r="S860" i="9" l="1"/>
  <c r="T860" i="9" s="1"/>
  <c r="U860" i="9" s="1"/>
  <c r="X860" i="9" s="1"/>
  <c r="AB858" i="9" l="1"/>
  <c r="AA858" i="9"/>
  <c r="Z858" i="9"/>
  <c r="U858" i="9"/>
  <c r="X858" i="9" s="1"/>
  <c r="Q858" i="9"/>
  <c r="G858" i="9"/>
  <c r="R858" i="9" s="1"/>
  <c r="AB857" i="9"/>
  <c r="AA857" i="9"/>
  <c r="Z857" i="9"/>
  <c r="Q857" i="9"/>
  <c r="G857" i="9"/>
  <c r="AB849" i="9"/>
  <c r="AA849" i="9"/>
  <c r="Z849" i="9"/>
  <c r="U849" i="9"/>
  <c r="X849" i="9" s="1"/>
  <c r="Q849" i="9"/>
  <c r="G849" i="9"/>
  <c r="R849" i="9" s="1"/>
  <c r="AB848" i="9"/>
  <c r="AA848" i="9"/>
  <c r="Z848" i="9"/>
  <c r="Q848" i="9"/>
  <c r="G848" i="9"/>
  <c r="H848" i="9" s="1"/>
  <c r="H857" i="9" l="1"/>
  <c r="I857" i="9" s="1"/>
  <c r="K857" i="9" s="1"/>
  <c r="R857" i="9"/>
  <c r="H858" i="9"/>
  <c r="I858" i="9" s="1"/>
  <c r="K858" i="9" s="1"/>
  <c r="S858" i="9" s="1"/>
  <c r="R848" i="9"/>
  <c r="I848" i="9"/>
  <c r="K848" i="9" s="1"/>
  <c r="H849" i="9"/>
  <c r="I849" i="9" s="1"/>
  <c r="K849" i="9" s="1"/>
  <c r="S857" i="9" l="1"/>
  <c r="T857" i="9" s="1"/>
  <c r="U857" i="9" s="1"/>
  <c r="X857" i="9" s="1"/>
  <c r="S848" i="9"/>
  <c r="S849" i="9"/>
  <c r="T848" i="9" l="1"/>
  <c r="U848" i="9" s="1"/>
  <c r="X848" i="9" s="1"/>
  <c r="AB855" i="9"/>
  <c r="AA855" i="9"/>
  <c r="Z855" i="9"/>
  <c r="U855" i="9"/>
  <c r="X855" i="9" s="1"/>
  <c r="Q855" i="9"/>
  <c r="G855" i="9"/>
  <c r="AB854" i="9"/>
  <c r="AA854" i="9"/>
  <c r="Z854" i="9"/>
  <c r="Q854" i="9"/>
  <c r="G854" i="9"/>
  <c r="R854" i="9" s="1"/>
  <c r="AB852" i="9"/>
  <c r="AA852" i="9"/>
  <c r="Z852" i="9"/>
  <c r="U852" i="9"/>
  <c r="X852" i="9" s="1"/>
  <c r="G852" i="9"/>
  <c r="R852" i="9" s="1"/>
  <c r="AB851" i="9"/>
  <c r="AA851" i="9"/>
  <c r="Z851" i="9"/>
  <c r="Q851" i="9"/>
  <c r="G851" i="9"/>
  <c r="AB846" i="9"/>
  <c r="AA846" i="9"/>
  <c r="Z846" i="9"/>
  <c r="U846" i="9"/>
  <c r="X846" i="9" s="1"/>
  <c r="Q846" i="9"/>
  <c r="G846" i="9"/>
  <c r="R846" i="9" s="1"/>
  <c r="AB845" i="9"/>
  <c r="AA845" i="9"/>
  <c r="Z845" i="9"/>
  <c r="Q845" i="9"/>
  <c r="G845" i="9"/>
  <c r="H845" i="9" s="1"/>
  <c r="AB843" i="9"/>
  <c r="AA843" i="9"/>
  <c r="Z843" i="9"/>
  <c r="U843" i="9"/>
  <c r="X843" i="9" s="1"/>
  <c r="G843" i="9"/>
  <c r="R843" i="9" s="1"/>
  <c r="AB842" i="9"/>
  <c r="AA842" i="9"/>
  <c r="Z842" i="9"/>
  <c r="Q842" i="9"/>
  <c r="G842" i="9"/>
  <c r="R842" i="9" s="1"/>
  <c r="AB840" i="9"/>
  <c r="AA840" i="9"/>
  <c r="Z840" i="9"/>
  <c r="U840" i="9"/>
  <c r="X840" i="9" s="1"/>
  <c r="Q840" i="9"/>
  <c r="G840" i="9"/>
  <c r="R840" i="9" s="1"/>
  <c r="AB839" i="9"/>
  <c r="AA839" i="9"/>
  <c r="Z839" i="9"/>
  <c r="Q839" i="9"/>
  <c r="G839" i="9"/>
  <c r="H839" i="9" s="1"/>
  <c r="AB837" i="9"/>
  <c r="AA837" i="9"/>
  <c r="Z837" i="9"/>
  <c r="U837" i="9"/>
  <c r="X837" i="9" s="1"/>
  <c r="Q837" i="9"/>
  <c r="G837" i="9"/>
  <c r="AB836" i="9"/>
  <c r="AA836" i="9"/>
  <c r="Z836" i="9"/>
  <c r="Q836" i="9"/>
  <c r="G836" i="9"/>
  <c r="AB834" i="9"/>
  <c r="AA834" i="9"/>
  <c r="Z834" i="9"/>
  <c r="U834" i="9"/>
  <c r="X834" i="9" s="1"/>
  <c r="G834" i="9"/>
  <c r="H834" i="9" s="1"/>
  <c r="I834" i="9" s="1"/>
  <c r="K834" i="9" s="1"/>
  <c r="AB833" i="9"/>
  <c r="AA833" i="9"/>
  <c r="Z833" i="9"/>
  <c r="Q833" i="9"/>
  <c r="G833" i="9"/>
  <c r="AB831" i="9"/>
  <c r="AA831" i="9"/>
  <c r="Z831" i="9"/>
  <c r="U831" i="9"/>
  <c r="X831" i="9" s="1"/>
  <c r="Q831" i="9"/>
  <c r="G831" i="9"/>
  <c r="R831" i="9" s="1"/>
  <c r="AB830" i="9"/>
  <c r="AA830" i="9"/>
  <c r="Z830" i="9"/>
  <c r="Q830" i="9"/>
  <c r="G830" i="9"/>
  <c r="AB828" i="9"/>
  <c r="AA828" i="9"/>
  <c r="Z828" i="9"/>
  <c r="U828" i="9"/>
  <c r="X828" i="9" s="1"/>
  <c r="G828" i="9"/>
  <c r="R828" i="9" s="1"/>
  <c r="AB827" i="9"/>
  <c r="AA827" i="9"/>
  <c r="Z827" i="9"/>
  <c r="Q827" i="9"/>
  <c r="G827" i="9"/>
  <c r="R827" i="9" s="1"/>
  <c r="R839" i="9" l="1"/>
  <c r="H843" i="9"/>
  <c r="I843" i="9" s="1"/>
  <c r="K843" i="9" s="1"/>
  <c r="S843" i="9" s="1"/>
  <c r="H852" i="9"/>
  <c r="I852" i="9" s="1"/>
  <c r="K852" i="9" s="1"/>
  <c r="S852" i="9" s="1"/>
  <c r="H854" i="9"/>
  <c r="I854" i="9" s="1"/>
  <c r="K854" i="9" s="1"/>
  <c r="S854" i="9" s="1"/>
  <c r="H855" i="9"/>
  <c r="I855" i="9" s="1"/>
  <c r="K855" i="9" s="1"/>
  <c r="R855" i="9"/>
  <c r="H828" i="9"/>
  <c r="I828" i="9" s="1"/>
  <c r="K828" i="9" s="1"/>
  <c r="S828" i="9" s="1"/>
  <c r="H851" i="9"/>
  <c r="I851" i="9" s="1"/>
  <c r="K851" i="9" s="1"/>
  <c r="R851" i="9"/>
  <c r="R845" i="9"/>
  <c r="I845" i="9"/>
  <c r="K845" i="9" s="1"/>
  <c r="H846" i="9"/>
  <c r="I846" i="9" s="1"/>
  <c r="K846" i="9" s="1"/>
  <c r="S846" i="9" s="1"/>
  <c r="H842" i="9"/>
  <c r="I842" i="9" s="1"/>
  <c r="K842" i="9" s="1"/>
  <c r="S842" i="9" s="1"/>
  <c r="I839" i="9"/>
  <c r="K839" i="9" s="1"/>
  <c r="H840" i="9"/>
  <c r="I840" i="9" s="1"/>
  <c r="K840" i="9" s="1"/>
  <c r="S840" i="9" s="1"/>
  <c r="H836" i="9"/>
  <c r="I836" i="9" s="1"/>
  <c r="K836" i="9" s="1"/>
  <c r="R836" i="9"/>
  <c r="H837" i="9"/>
  <c r="I837" i="9" s="1"/>
  <c r="K837" i="9" s="1"/>
  <c r="R837" i="9"/>
  <c r="H833" i="9"/>
  <c r="I833" i="9" s="1"/>
  <c r="K833" i="9" s="1"/>
  <c r="R833" i="9"/>
  <c r="R834" i="9"/>
  <c r="S834" i="9" s="1"/>
  <c r="H830" i="9"/>
  <c r="I830" i="9" s="1"/>
  <c r="K830" i="9" s="1"/>
  <c r="R830" i="9"/>
  <c r="H831" i="9"/>
  <c r="I831" i="9" s="1"/>
  <c r="K831" i="9" s="1"/>
  <c r="S831" i="9" s="1"/>
  <c r="H827" i="9"/>
  <c r="I827" i="9" s="1"/>
  <c r="K827" i="9" s="1"/>
  <c r="S827" i="9" s="1"/>
  <c r="AB825" i="9"/>
  <c r="AA825" i="9"/>
  <c r="Z825" i="9"/>
  <c r="U825" i="9"/>
  <c r="X825" i="9" s="1"/>
  <c r="Q825" i="9"/>
  <c r="G825" i="9"/>
  <c r="AB824" i="9"/>
  <c r="AA824" i="9"/>
  <c r="Z824" i="9"/>
  <c r="Q824" i="9"/>
  <c r="G824" i="9"/>
  <c r="H824" i="9" s="1"/>
  <c r="AB822" i="9"/>
  <c r="AA822" i="9"/>
  <c r="Z822" i="9"/>
  <c r="U822" i="9"/>
  <c r="X822" i="9" s="1"/>
  <c r="G822" i="9"/>
  <c r="H822" i="9" s="1"/>
  <c r="I822" i="9" s="1"/>
  <c r="K822" i="9" s="1"/>
  <c r="AB821" i="9"/>
  <c r="AA821" i="9"/>
  <c r="Z821" i="9"/>
  <c r="Q821" i="9"/>
  <c r="G821" i="9"/>
  <c r="R821" i="9" s="1"/>
  <c r="AB819" i="9"/>
  <c r="AA819" i="9"/>
  <c r="Z819" i="9"/>
  <c r="U819" i="9"/>
  <c r="X819" i="9" s="1"/>
  <c r="G819" i="9"/>
  <c r="AB818" i="9"/>
  <c r="AA818" i="9"/>
  <c r="Z818" i="9"/>
  <c r="Q818" i="9"/>
  <c r="G818" i="9"/>
  <c r="R818" i="9" s="1"/>
  <c r="AB816" i="9"/>
  <c r="AA816" i="9"/>
  <c r="Z816" i="9"/>
  <c r="U816" i="9"/>
  <c r="X816" i="9" s="1"/>
  <c r="Q816" i="9"/>
  <c r="G816" i="9"/>
  <c r="R816" i="9" s="1"/>
  <c r="AB815" i="9"/>
  <c r="AA815" i="9"/>
  <c r="Z815" i="9"/>
  <c r="Q815" i="9"/>
  <c r="G815" i="9"/>
  <c r="R815" i="9" s="1"/>
  <c r="AB813" i="9"/>
  <c r="AA813" i="9"/>
  <c r="Z813" i="9"/>
  <c r="U813" i="9"/>
  <c r="X813" i="9" s="1"/>
  <c r="Q813" i="9"/>
  <c r="G813" i="9"/>
  <c r="AB812" i="9"/>
  <c r="AA812" i="9"/>
  <c r="Z812" i="9"/>
  <c r="Q812" i="9"/>
  <c r="G812" i="9"/>
  <c r="R812" i="9" s="1"/>
  <c r="S839" i="9" l="1"/>
  <c r="T842" i="9"/>
  <c r="U842" i="9" s="1"/>
  <c r="X842" i="9" s="1"/>
  <c r="S855" i="9"/>
  <c r="T854" i="9" s="1"/>
  <c r="U854" i="9" s="1"/>
  <c r="X854" i="9" s="1"/>
  <c r="T827" i="9"/>
  <c r="U827" i="9" s="1"/>
  <c r="X827" i="9" s="1"/>
  <c r="S851" i="9"/>
  <c r="T851" i="9" s="1"/>
  <c r="U851" i="9" s="1"/>
  <c r="X851" i="9" s="1"/>
  <c r="S845" i="9"/>
  <c r="T845" i="9" s="1"/>
  <c r="U845" i="9" s="1"/>
  <c r="X845" i="9" s="1"/>
  <c r="T839" i="9"/>
  <c r="U839" i="9" s="1"/>
  <c r="X839" i="9" s="1"/>
  <c r="S836" i="9"/>
  <c r="S837" i="9"/>
  <c r="S833" i="9"/>
  <c r="T833" i="9" s="1"/>
  <c r="U833" i="9" s="1"/>
  <c r="X833" i="9" s="1"/>
  <c r="S830" i="9"/>
  <c r="T830" i="9" s="1"/>
  <c r="U830" i="9" s="1"/>
  <c r="X830" i="9" s="1"/>
  <c r="R824" i="9"/>
  <c r="I824" i="9"/>
  <c r="K824" i="9" s="1"/>
  <c r="H825" i="9"/>
  <c r="I825" i="9" s="1"/>
  <c r="K825" i="9" s="1"/>
  <c r="R825" i="9"/>
  <c r="H816" i="9"/>
  <c r="I816" i="9" s="1"/>
  <c r="K816" i="9" s="1"/>
  <c r="S816" i="9" s="1"/>
  <c r="H821" i="9"/>
  <c r="I821" i="9" s="1"/>
  <c r="K821" i="9" s="1"/>
  <c r="S821" i="9" s="1"/>
  <c r="R822" i="9"/>
  <c r="S822" i="9" s="1"/>
  <c r="H818" i="9"/>
  <c r="I818" i="9" s="1"/>
  <c r="K818" i="9" s="1"/>
  <c r="S818" i="9" s="1"/>
  <c r="R819" i="9"/>
  <c r="H819" i="9"/>
  <c r="I819" i="9" s="1"/>
  <c r="K819" i="9" s="1"/>
  <c r="H815" i="9"/>
  <c r="I815" i="9" s="1"/>
  <c r="K815" i="9" s="1"/>
  <c r="H812" i="9"/>
  <c r="I812" i="9" s="1"/>
  <c r="K812" i="9" s="1"/>
  <c r="S812" i="9" s="1"/>
  <c r="H813" i="9"/>
  <c r="I813" i="9" s="1"/>
  <c r="K813" i="9" s="1"/>
  <c r="R813" i="9"/>
  <c r="AB810" i="9"/>
  <c r="AA810" i="9"/>
  <c r="Z810" i="9"/>
  <c r="U810" i="9"/>
  <c r="X810" i="9" s="1"/>
  <c r="G810" i="9"/>
  <c r="H810" i="9" s="1"/>
  <c r="I810" i="9" s="1"/>
  <c r="K810" i="9" s="1"/>
  <c r="AB809" i="9"/>
  <c r="AA809" i="9"/>
  <c r="Z809" i="9"/>
  <c r="Q809" i="9"/>
  <c r="G809" i="9"/>
  <c r="S824" i="9" l="1"/>
  <c r="T836" i="9"/>
  <c r="U836" i="9" s="1"/>
  <c r="X836" i="9" s="1"/>
  <c r="S825" i="9"/>
  <c r="T824" i="9" s="1"/>
  <c r="U824" i="9" s="1"/>
  <c r="X824" i="9" s="1"/>
  <c r="T821" i="9"/>
  <c r="U821" i="9" s="1"/>
  <c r="X821" i="9" s="1"/>
  <c r="S819" i="9"/>
  <c r="T818" i="9" s="1"/>
  <c r="U818" i="9" s="1"/>
  <c r="X818" i="9" s="1"/>
  <c r="S815" i="9"/>
  <c r="T815" i="9" s="1"/>
  <c r="U815" i="9" s="1"/>
  <c r="X815" i="9" s="1"/>
  <c r="S813" i="9"/>
  <c r="T812" i="9" s="1"/>
  <c r="U812" i="9" s="1"/>
  <c r="X812" i="9" s="1"/>
  <c r="H809" i="9"/>
  <c r="I809" i="9" s="1"/>
  <c r="K809" i="9" s="1"/>
  <c r="R809" i="9"/>
  <c r="R810" i="9"/>
  <c r="S810" i="9" s="1"/>
  <c r="AB807" i="9"/>
  <c r="AA807" i="9"/>
  <c r="Z807" i="9"/>
  <c r="U807" i="9"/>
  <c r="X807" i="9" s="1"/>
  <c r="G807" i="9"/>
  <c r="H807" i="9" s="1"/>
  <c r="I807" i="9" s="1"/>
  <c r="K807" i="9" s="1"/>
  <c r="AB806" i="9"/>
  <c r="AA806" i="9"/>
  <c r="Z806" i="9"/>
  <c r="Q806" i="9"/>
  <c r="G806" i="9"/>
  <c r="S809" i="9" l="1"/>
  <c r="T809" i="9" s="1"/>
  <c r="U809" i="9" s="1"/>
  <c r="X809" i="9" s="1"/>
  <c r="H806" i="9"/>
  <c r="I806" i="9" s="1"/>
  <c r="K806" i="9" s="1"/>
  <c r="R806" i="9"/>
  <c r="R807" i="9"/>
  <c r="S807" i="9" s="1"/>
  <c r="AB804" i="9"/>
  <c r="AA804" i="9"/>
  <c r="Z804" i="9"/>
  <c r="U804" i="9"/>
  <c r="X804" i="9" s="1"/>
  <c r="G804" i="9"/>
  <c r="H804" i="9" s="1"/>
  <c r="I804" i="9" s="1"/>
  <c r="K804" i="9" s="1"/>
  <c r="AB803" i="9"/>
  <c r="AA803" i="9"/>
  <c r="Z803" i="9"/>
  <c r="Q803" i="9"/>
  <c r="G803" i="9"/>
  <c r="AB801" i="9"/>
  <c r="AA801" i="9"/>
  <c r="Z801" i="9"/>
  <c r="U801" i="9"/>
  <c r="X801" i="9" s="1"/>
  <c r="G801" i="9"/>
  <c r="H801" i="9" s="1"/>
  <c r="AB800" i="9"/>
  <c r="AA800" i="9"/>
  <c r="Z800" i="9"/>
  <c r="Q800" i="9"/>
  <c r="G800" i="9"/>
  <c r="I801" i="9" l="1"/>
  <c r="K801" i="9" s="1"/>
  <c r="S806" i="9"/>
  <c r="T806" i="9" s="1"/>
  <c r="U806" i="9" s="1"/>
  <c r="X806" i="9" s="1"/>
  <c r="H803" i="9"/>
  <c r="I803" i="9" s="1"/>
  <c r="K803" i="9" s="1"/>
  <c r="R803" i="9"/>
  <c r="R804" i="9"/>
  <c r="S804" i="9" s="1"/>
  <c r="H800" i="9"/>
  <c r="I800" i="9" s="1"/>
  <c r="K800" i="9" s="1"/>
  <c r="R800" i="9"/>
  <c r="R801" i="9"/>
  <c r="AB798" i="9"/>
  <c r="AA798" i="9"/>
  <c r="Z798" i="9"/>
  <c r="U798" i="9"/>
  <c r="X798" i="9" s="1"/>
  <c r="Q798" i="9"/>
  <c r="G798" i="9"/>
  <c r="R798" i="9" s="1"/>
  <c r="AB797" i="9"/>
  <c r="AA797" i="9"/>
  <c r="Z797" i="9"/>
  <c r="Q797" i="9"/>
  <c r="G797" i="9"/>
  <c r="AB795" i="9"/>
  <c r="AA795" i="9"/>
  <c r="Z795" i="9"/>
  <c r="U795" i="9"/>
  <c r="X795" i="9" s="1"/>
  <c r="G795" i="9"/>
  <c r="H795" i="9" s="1"/>
  <c r="AB794" i="9"/>
  <c r="AA794" i="9"/>
  <c r="Z794" i="9"/>
  <c r="Q794" i="9"/>
  <c r="G794" i="9"/>
  <c r="R794" i="9" s="1"/>
  <c r="S801" i="9" l="1"/>
  <c r="I795" i="9"/>
  <c r="K795" i="9" s="1"/>
  <c r="R795" i="9"/>
  <c r="S803" i="9"/>
  <c r="T803" i="9" s="1"/>
  <c r="U803" i="9" s="1"/>
  <c r="X803" i="9" s="1"/>
  <c r="S800" i="9"/>
  <c r="T800" i="9" s="1"/>
  <c r="U800" i="9" s="1"/>
  <c r="X800" i="9" s="1"/>
  <c r="R797" i="9"/>
  <c r="H797" i="9"/>
  <c r="I797" i="9" s="1"/>
  <c r="K797" i="9" s="1"/>
  <c r="H798" i="9"/>
  <c r="I798" i="9" s="1"/>
  <c r="K798" i="9" s="1"/>
  <c r="S798" i="9" s="1"/>
  <c r="H794" i="9"/>
  <c r="I794" i="9" s="1"/>
  <c r="K794" i="9" s="1"/>
  <c r="S795" i="9" l="1"/>
  <c r="S797" i="9"/>
  <c r="T797" i="9" s="1"/>
  <c r="U797" i="9" s="1"/>
  <c r="X797" i="9" s="1"/>
  <c r="S794" i="9"/>
  <c r="Q792" i="9"/>
  <c r="AB792" i="9"/>
  <c r="AA792" i="9"/>
  <c r="Z792" i="9"/>
  <c r="U792" i="9"/>
  <c r="X792" i="9" s="1"/>
  <c r="G792" i="9"/>
  <c r="R792" i="9" s="1"/>
  <c r="AB791" i="9"/>
  <c r="AA791" i="9"/>
  <c r="Z791" i="9"/>
  <c r="Q791" i="9"/>
  <c r="G791" i="9"/>
  <c r="T794" i="9" l="1"/>
  <c r="U794" i="9" s="1"/>
  <c r="X794" i="9" s="1"/>
  <c r="H792" i="9"/>
  <c r="I792" i="9" s="1"/>
  <c r="K792" i="9" s="1"/>
  <c r="S792" i="9" s="1"/>
  <c r="H791" i="9"/>
  <c r="I791" i="9" s="1"/>
  <c r="K791" i="9" s="1"/>
  <c r="R791" i="9"/>
  <c r="AB789" i="9"/>
  <c r="AA789" i="9"/>
  <c r="Z789" i="9"/>
  <c r="U789" i="9"/>
  <c r="X789" i="9" s="1"/>
  <c r="Q789" i="9"/>
  <c r="G789" i="9"/>
  <c r="R789" i="9" s="1"/>
  <c r="AB788" i="9"/>
  <c r="AA788" i="9"/>
  <c r="Z788" i="9"/>
  <c r="U788" i="9"/>
  <c r="X788" i="9" s="1"/>
  <c r="Q788" i="9"/>
  <c r="G788" i="9"/>
  <c r="R788" i="9" s="1"/>
  <c r="AB787" i="9"/>
  <c r="AA787" i="9"/>
  <c r="Z787" i="9"/>
  <c r="U787" i="9"/>
  <c r="X787" i="9" s="1"/>
  <c r="Q787" i="9"/>
  <c r="G787" i="9"/>
  <c r="R787" i="9" s="1"/>
  <c r="AB786" i="9"/>
  <c r="AA786" i="9"/>
  <c r="Z786" i="9"/>
  <c r="U786" i="9"/>
  <c r="X786" i="9" s="1"/>
  <c r="Q786" i="9"/>
  <c r="G786" i="9"/>
  <c r="R786" i="9" s="1"/>
  <c r="AB785" i="9"/>
  <c r="AA785" i="9"/>
  <c r="Z785" i="9"/>
  <c r="Q785" i="9"/>
  <c r="G785" i="9"/>
  <c r="R785" i="9" s="1"/>
  <c r="S791" i="9" l="1"/>
  <c r="T791" i="9" s="1"/>
  <c r="U791" i="9" s="1"/>
  <c r="X791" i="9" s="1"/>
  <c r="H785" i="9"/>
  <c r="I785" i="9" s="1"/>
  <c r="K785" i="9" s="1"/>
  <c r="S785" i="9" s="1"/>
  <c r="H786" i="9"/>
  <c r="I786" i="9" s="1"/>
  <c r="K786" i="9" s="1"/>
  <c r="S786" i="9" s="1"/>
  <c r="H787" i="9"/>
  <c r="I787" i="9" s="1"/>
  <c r="K787" i="9" s="1"/>
  <c r="S787" i="9" s="1"/>
  <c r="H788" i="9"/>
  <c r="I788" i="9" s="1"/>
  <c r="K788" i="9" s="1"/>
  <c r="S788" i="9" s="1"/>
  <c r="H789" i="9"/>
  <c r="I789" i="9" s="1"/>
  <c r="K789" i="9" s="1"/>
  <c r="S789" i="9" s="1"/>
  <c r="Q768" i="9"/>
  <c r="AB783" i="9"/>
  <c r="AA783" i="9"/>
  <c r="Z783" i="9"/>
  <c r="U783" i="9"/>
  <c r="X783" i="9" s="1"/>
  <c r="G783" i="9"/>
  <c r="H783" i="9" s="1"/>
  <c r="I783" i="9" s="1"/>
  <c r="K783" i="9" s="1"/>
  <c r="AB782" i="9"/>
  <c r="AA782" i="9"/>
  <c r="Z782" i="9"/>
  <c r="Q782" i="9"/>
  <c r="G782" i="9"/>
  <c r="R782" i="9" s="1"/>
  <c r="AB780" i="9"/>
  <c r="AA780" i="9"/>
  <c r="Z780" i="9"/>
  <c r="U780" i="9"/>
  <c r="X780" i="9" s="1"/>
  <c r="G780" i="9"/>
  <c r="H780" i="9" s="1"/>
  <c r="I780" i="9" s="1"/>
  <c r="K780" i="9" s="1"/>
  <c r="AB779" i="9"/>
  <c r="AA779" i="9"/>
  <c r="Z779" i="9"/>
  <c r="Q779" i="9"/>
  <c r="G779" i="9"/>
  <c r="R779" i="9" s="1"/>
  <c r="AB777" i="9"/>
  <c r="AA777" i="9"/>
  <c r="Z777" i="9"/>
  <c r="U777" i="9"/>
  <c r="X777" i="9" s="1"/>
  <c r="Q777" i="9"/>
  <c r="G777" i="9"/>
  <c r="AB776" i="9"/>
  <c r="AA776" i="9"/>
  <c r="Z776" i="9"/>
  <c r="Q776" i="9"/>
  <c r="G776" i="9"/>
  <c r="R776" i="9" s="1"/>
  <c r="AB774" i="9"/>
  <c r="AA774" i="9"/>
  <c r="Z774" i="9"/>
  <c r="U774" i="9"/>
  <c r="X774" i="9" s="1"/>
  <c r="Q774" i="9"/>
  <c r="G774" i="9"/>
  <c r="R774" i="9" s="1"/>
  <c r="AB773" i="9"/>
  <c r="AA773" i="9"/>
  <c r="Z773" i="9"/>
  <c r="Q773" i="9"/>
  <c r="G773" i="9"/>
  <c r="AB771" i="9"/>
  <c r="AA771" i="9"/>
  <c r="Z771" i="9"/>
  <c r="U771" i="9"/>
  <c r="X771" i="9" s="1"/>
  <c r="Q771" i="9"/>
  <c r="G771" i="9"/>
  <c r="AB770" i="9"/>
  <c r="AA770" i="9"/>
  <c r="Z770" i="9"/>
  <c r="Q770" i="9"/>
  <c r="G770" i="9"/>
  <c r="T785" i="9" l="1"/>
  <c r="U785" i="9" s="1"/>
  <c r="X785" i="9" s="1"/>
  <c r="H782" i="9"/>
  <c r="I782" i="9" s="1"/>
  <c r="K782" i="9" s="1"/>
  <c r="S782" i="9" s="1"/>
  <c r="R783" i="9"/>
  <c r="S783" i="9" s="1"/>
  <c r="H779" i="9"/>
  <c r="I779" i="9" s="1"/>
  <c r="K779" i="9" s="1"/>
  <c r="S779" i="9" s="1"/>
  <c r="R780" i="9"/>
  <c r="S780" i="9" s="1"/>
  <c r="H776" i="9"/>
  <c r="I776" i="9" s="1"/>
  <c r="K776" i="9" s="1"/>
  <c r="S776" i="9" s="1"/>
  <c r="H777" i="9"/>
  <c r="I777" i="9" s="1"/>
  <c r="K777" i="9" s="1"/>
  <c r="R777" i="9"/>
  <c r="H773" i="9"/>
  <c r="I773" i="9" s="1"/>
  <c r="K773" i="9" s="1"/>
  <c r="R773" i="9"/>
  <c r="H774" i="9"/>
  <c r="I774" i="9" s="1"/>
  <c r="K774" i="9" s="1"/>
  <c r="S774" i="9" s="1"/>
  <c r="H770" i="9"/>
  <c r="I770" i="9" s="1"/>
  <c r="K770" i="9" s="1"/>
  <c r="R770" i="9"/>
  <c r="H771" i="9"/>
  <c r="I771" i="9" s="1"/>
  <c r="K771" i="9" s="1"/>
  <c r="R771" i="9"/>
  <c r="T782" i="9" l="1"/>
  <c r="U782" i="9" s="1"/>
  <c r="X782" i="9" s="1"/>
  <c r="T779" i="9"/>
  <c r="U779" i="9" s="1"/>
  <c r="X779" i="9" s="1"/>
  <c r="S777" i="9"/>
  <c r="T776" i="9" s="1"/>
  <c r="U776" i="9" s="1"/>
  <c r="X776" i="9" s="1"/>
  <c r="S773" i="9"/>
  <c r="T773" i="9" s="1"/>
  <c r="U773" i="9" s="1"/>
  <c r="X773" i="9" s="1"/>
  <c r="S770" i="9"/>
  <c r="S771" i="9"/>
  <c r="AB768" i="9"/>
  <c r="AA768" i="9"/>
  <c r="Z768" i="9"/>
  <c r="U768" i="9"/>
  <c r="X768" i="9" s="1"/>
  <c r="G768" i="9"/>
  <c r="AB767" i="9"/>
  <c r="AA767" i="9"/>
  <c r="Z767" i="9"/>
  <c r="Q767" i="9"/>
  <c r="G767" i="9"/>
  <c r="R767" i="9" s="1"/>
  <c r="AB765" i="9"/>
  <c r="AA765" i="9"/>
  <c r="Z765" i="9"/>
  <c r="U765" i="9"/>
  <c r="X765" i="9" s="1"/>
  <c r="Q765" i="9"/>
  <c r="G765" i="9"/>
  <c r="AB764" i="9"/>
  <c r="AA764" i="9"/>
  <c r="Z764" i="9"/>
  <c r="Q764" i="9"/>
  <c r="G764" i="9"/>
  <c r="R764" i="9" s="1"/>
  <c r="AB762" i="9"/>
  <c r="AA762" i="9"/>
  <c r="Z762" i="9"/>
  <c r="U762" i="9"/>
  <c r="X762" i="9" s="1"/>
  <c r="Q762" i="9"/>
  <c r="G762" i="9"/>
  <c r="R762" i="9" s="1"/>
  <c r="AB761" i="9"/>
  <c r="AA761" i="9"/>
  <c r="Z761" i="9"/>
  <c r="Q761" i="9"/>
  <c r="G761" i="9"/>
  <c r="AB759" i="9"/>
  <c r="AA759" i="9"/>
  <c r="Z759" i="9"/>
  <c r="U759" i="9"/>
  <c r="X759" i="9" s="1"/>
  <c r="Q759" i="9"/>
  <c r="G759" i="9"/>
  <c r="R759" i="9" s="1"/>
  <c r="AB758" i="9"/>
  <c r="AA758" i="9"/>
  <c r="Z758" i="9"/>
  <c r="U758" i="9"/>
  <c r="X758" i="9" s="1"/>
  <c r="Q758" i="9"/>
  <c r="G758" i="9"/>
  <c r="R758" i="9" s="1"/>
  <c r="AB757" i="9"/>
  <c r="AA757" i="9"/>
  <c r="Z757" i="9"/>
  <c r="Q757" i="9"/>
  <c r="G757" i="9"/>
  <c r="AB755" i="9"/>
  <c r="AA755" i="9"/>
  <c r="Z755" i="9"/>
  <c r="U755" i="9"/>
  <c r="X755" i="9" s="1"/>
  <c r="Q755" i="9"/>
  <c r="G755" i="9"/>
  <c r="AB754" i="9"/>
  <c r="AA754" i="9"/>
  <c r="Z754" i="9"/>
  <c r="U754" i="9"/>
  <c r="X754" i="9" s="1"/>
  <c r="Q754" i="9"/>
  <c r="G754" i="9"/>
  <c r="AB753" i="9"/>
  <c r="AA753" i="9"/>
  <c r="Z753" i="9"/>
  <c r="Q753" i="9"/>
  <c r="G753" i="9"/>
  <c r="AB750" i="9"/>
  <c r="AA750" i="9"/>
  <c r="Z750" i="9"/>
  <c r="U750" i="9"/>
  <c r="X750" i="9" s="1"/>
  <c r="Q750" i="9"/>
  <c r="G750" i="9"/>
  <c r="AB749" i="9"/>
  <c r="AA749" i="9"/>
  <c r="Z749" i="9"/>
  <c r="U749" i="9"/>
  <c r="X749" i="9" s="1"/>
  <c r="Q749" i="9"/>
  <c r="G749" i="9"/>
  <c r="R749" i="9" s="1"/>
  <c r="AB748" i="9"/>
  <c r="AA748" i="9"/>
  <c r="Z748" i="9"/>
  <c r="Q748" i="9"/>
  <c r="G748" i="9"/>
  <c r="AB746" i="9"/>
  <c r="AA746" i="9"/>
  <c r="Z746" i="9"/>
  <c r="U746" i="9"/>
  <c r="X746" i="9" s="1"/>
  <c r="G746" i="9"/>
  <c r="R746" i="9" s="1"/>
  <c r="AB745" i="9"/>
  <c r="AA745" i="9"/>
  <c r="Z745" i="9"/>
  <c r="Q745" i="9"/>
  <c r="G745" i="9"/>
  <c r="AB743" i="9"/>
  <c r="AA743" i="9"/>
  <c r="Z743" i="9"/>
  <c r="U743" i="9"/>
  <c r="X743" i="9" s="1"/>
  <c r="Q743" i="9"/>
  <c r="G743" i="9"/>
  <c r="R743" i="9" s="1"/>
  <c r="AB742" i="9"/>
  <c r="AA742" i="9"/>
  <c r="Z742" i="9"/>
  <c r="U742" i="9"/>
  <c r="X742" i="9" s="1"/>
  <c r="Q742" i="9"/>
  <c r="G742" i="9"/>
  <c r="AB741" i="9"/>
  <c r="AA741" i="9"/>
  <c r="Z741" i="9"/>
  <c r="U741" i="9"/>
  <c r="X741" i="9" s="1"/>
  <c r="Q741" i="9"/>
  <c r="G741" i="9"/>
  <c r="AB740" i="9"/>
  <c r="AA740" i="9"/>
  <c r="Z740" i="9"/>
  <c r="U740" i="9"/>
  <c r="X740" i="9" s="1"/>
  <c r="Q740" i="9"/>
  <c r="G740" i="9"/>
  <c r="AB739" i="9"/>
  <c r="AA739" i="9"/>
  <c r="Z739" i="9"/>
  <c r="U739" i="9"/>
  <c r="X739" i="9" s="1"/>
  <c r="Q739" i="9"/>
  <c r="G739" i="9"/>
  <c r="AB738" i="9"/>
  <c r="AA738" i="9"/>
  <c r="Z738" i="9"/>
  <c r="Q738" i="9"/>
  <c r="G738" i="9"/>
  <c r="AB736" i="9"/>
  <c r="AA736" i="9"/>
  <c r="Z736" i="9"/>
  <c r="U736" i="9"/>
  <c r="X736" i="9" s="1"/>
  <c r="Q736" i="9"/>
  <c r="G736" i="9"/>
  <c r="H736" i="9" s="1"/>
  <c r="I736" i="9" s="1"/>
  <c r="K736" i="9" s="1"/>
  <c r="AB735" i="9"/>
  <c r="AA735" i="9"/>
  <c r="Z735" i="9"/>
  <c r="Q735" i="9"/>
  <c r="G735" i="9"/>
  <c r="AB733" i="9"/>
  <c r="AA733" i="9"/>
  <c r="Z733" i="9"/>
  <c r="U733" i="9"/>
  <c r="X733" i="9" s="1"/>
  <c r="Q733" i="9"/>
  <c r="G733" i="9"/>
  <c r="AB732" i="9"/>
  <c r="AA732" i="9"/>
  <c r="Z732" i="9"/>
  <c r="U732" i="9"/>
  <c r="X732" i="9" s="1"/>
  <c r="Q732" i="9"/>
  <c r="G732" i="9"/>
  <c r="AB731" i="9"/>
  <c r="AA731" i="9"/>
  <c r="Z731" i="9"/>
  <c r="Q731" i="9"/>
  <c r="G731" i="9"/>
  <c r="R731" i="9" s="1"/>
  <c r="AB729" i="9"/>
  <c r="AA729" i="9"/>
  <c r="Z729" i="9"/>
  <c r="U729" i="9"/>
  <c r="X729" i="9" s="1"/>
  <c r="Q729" i="9"/>
  <c r="G729" i="9"/>
  <c r="AB728" i="9"/>
  <c r="AA728" i="9"/>
  <c r="Z728" i="9"/>
  <c r="Q728" i="9"/>
  <c r="G728" i="9"/>
  <c r="R728" i="9" s="1"/>
  <c r="H746" i="9" l="1"/>
  <c r="I746" i="9" s="1"/>
  <c r="K746" i="9" s="1"/>
  <c r="S746" i="9" s="1"/>
  <c r="T770" i="9"/>
  <c r="U770" i="9" s="1"/>
  <c r="X770" i="9" s="1"/>
  <c r="R736" i="9"/>
  <c r="S736" i="9" s="1"/>
  <c r="H749" i="9"/>
  <c r="I749" i="9" s="1"/>
  <c r="K749" i="9" s="1"/>
  <c r="S749" i="9" s="1"/>
  <c r="H750" i="9"/>
  <c r="I750" i="9" s="1"/>
  <c r="K750" i="9" s="1"/>
  <c r="R750" i="9"/>
  <c r="H767" i="9"/>
  <c r="I767" i="9" s="1"/>
  <c r="K767" i="9" s="1"/>
  <c r="S767" i="9" s="1"/>
  <c r="H768" i="9"/>
  <c r="I768" i="9" s="1"/>
  <c r="K768" i="9" s="1"/>
  <c r="R768" i="9"/>
  <c r="H764" i="9"/>
  <c r="I764" i="9" s="1"/>
  <c r="K764" i="9" s="1"/>
  <c r="S764" i="9" s="1"/>
  <c r="H765" i="9"/>
  <c r="I765" i="9" s="1"/>
  <c r="K765" i="9" s="1"/>
  <c r="R765" i="9"/>
  <c r="H761" i="9"/>
  <c r="I761" i="9" s="1"/>
  <c r="K761" i="9" s="1"/>
  <c r="R761" i="9"/>
  <c r="H762" i="9"/>
  <c r="I762" i="9" s="1"/>
  <c r="K762" i="9" s="1"/>
  <c r="S762" i="9" s="1"/>
  <c r="H757" i="9"/>
  <c r="I757" i="9" s="1"/>
  <c r="K757" i="9" s="1"/>
  <c r="R757" i="9"/>
  <c r="H758" i="9"/>
  <c r="I758" i="9" s="1"/>
  <c r="K758" i="9" s="1"/>
  <c r="S758" i="9" s="1"/>
  <c r="H759" i="9"/>
  <c r="I759" i="9" s="1"/>
  <c r="K759" i="9" s="1"/>
  <c r="S759" i="9" s="1"/>
  <c r="H753" i="9"/>
  <c r="I753" i="9" s="1"/>
  <c r="K753" i="9" s="1"/>
  <c r="R753" i="9"/>
  <c r="H754" i="9"/>
  <c r="I754" i="9" s="1"/>
  <c r="K754" i="9" s="1"/>
  <c r="R754" i="9"/>
  <c r="H755" i="9"/>
  <c r="I755" i="9" s="1"/>
  <c r="K755" i="9" s="1"/>
  <c r="R755" i="9"/>
  <c r="H748" i="9"/>
  <c r="I748" i="9" s="1"/>
  <c r="K748" i="9" s="1"/>
  <c r="R748" i="9"/>
  <c r="H745" i="9"/>
  <c r="I745" i="9" s="1"/>
  <c r="K745" i="9" s="1"/>
  <c r="R745" i="9"/>
  <c r="R738" i="9"/>
  <c r="H738" i="9"/>
  <c r="I738" i="9" s="1"/>
  <c r="K738" i="9" s="1"/>
  <c r="H739" i="9"/>
  <c r="I739" i="9" s="1"/>
  <c r="K739" i="9" s="1"/>
  <c r="R739" i="9"/>
  <c r="H740" i="9"/>
  <c r="I740" i="9" s="1"/>
  <c r="K740" i="9" s="1"/>
  <c r="R740" i="9"/>
  <c r="H741" i="9"/>
  <c r="I741" i="9" s="1"/>
  <c r="K741" i="9" s="1"/>
  <c r="R741" i="9"/>
  <c r="H742" i="9"/>
  <c r="I742" i="9" s="1"/>
  <c r="K742" i="9" s="1"/>
  <c r="R742" i="9"/>
  <c r="H743" i="9"/>
  <c r="I743" i="9" s="1"/>
  <c r="K743" i="9" s="1"/>
  <c r="S743" i="9" s="1"/>
  <c r="H735" i="9"/>
  <c r="I735" i="9" s="1"/>
  <c r="K735" i="9" s="1"/>
  <c r="R735" i="9"/>
  <c r="H731" i="9"/>
  <c r="I731" i="9" s="1"/>
  <c r="K731" i="9" s="1"/>
  <c r="S731" i="9" s="1"/>
  <c r="H732" i="9"/>
  <c r="I732" i="9" s="1"/>
  <c r="K732" i="9" s="1"/>
  <c r="R732" i="9"/>
  <c r="H733" i="9"/>
  <c r="I733" i="9" s="1"/>
  <c r="K733" i="9" s="1"/>
  <c r="R733" i="9"/>
  <c r="H728" i="9"/>
  <c r="I728" i="9" s="1"/>
  <c r="K728" i="9" s="1"/>
  <c r="S728" i="9" s="1"/>
  <c r="H729" i="9"/>
  <c r="I729" i="9" s="1"/>
  <c r="K729" i="9" s="1"/>
  <c r="R729" i="9"/>
  <c r="AB726" i="9"/>
  <c r="AA726" i="9"/>
  <c r="Z726" i="9"/>
  <c r="U726" i="9"/>
  <c r="X726" i="9" s="1"/>
  <c r="Q726" i="9"/>
  <c r="G726" i="9"/>
  <c r="R726" i="9" s="1"/>
  <c r="AB725" i="9"/>
  <c r="AA725" i="9"/>
  <c r="Z725" i="9"/>
  <c r="Q725" i="9"/>
  <c r="G725" i="9"/>
  <c r="S750" i="9" l="1"/>
  <c r="S765" i="9"/>
  <c r="T764" i="9" s="1"/>
  <c r="U764" i="9" s="1"/>
  <c r="X764" i="9" s="1"/>
  <c r="S761" i="9"/>
  <c r="T761" i="9" s="1"/>
  <c r="U761" i="9" s="1"/>
  <c r="X761" i="9" s="1"/>
  <c r="S757" i="9"/>
  <c r="T757" i="9" s="1"/>
  <c r="U757" i="9" s="1"/>
  <c r="X757" i="9" s="1"/>
  <c r="S755" i="9"/>
  <c r="S753" i="9"/>
  <c r="S754" i="9"/>
  <c r="S748" i="9"/>
  <c r="S745" i="9"/>
  <c r="T745" i="9" s="1"/>
  <c r="U745" i="9" s="1"/>
  <c r="X745" i="9" s="1"/>
  <c r="S738" i="9"/>
  <c r="S741" i="9"/>
  <c r="S739" i="9"/>
  <c r="S742" i="9"/>
  <c r="S740" i="9"/>
  <c r="S735" i="9"/>
  <c r="T735" i="9" s="1"/>
  <c r="U735" i="9" s="1"/>
  <c r="X735" i="9" s="1"/>
  <c r="S732" i="9"/>
  <c r="S733" i="9"/>
  <c r="S729" i="9"/>
  <c r="T728" i="9" s="1"/>
  <c r="U728" i="9" s="1"/>
  <c r="X728" i="9" s="1"/>
  <c r="H725" i="9"/>
  <c r="I725" i="9" s="1"/>
  <c r="K725" i="9" s="1"/>
  <c r="R725" i="9"/>
  <c r="H726" i="9"/>
  <c r="I726" i="9" s="1"/>
  <c r="T748" i="9" l="1"/>
  <c r="U748" i="9" s="1"/>
  <c r="X748" i="9" s="1"/>
  <c r="T731" i="9"/>
  <c r="U731" i="9" s="1"/>
  <c r="X731" i="9" s="1"/>
  <c r="T753" i="9"/>
  <c r="U753" i="9" s="1"/>
  <c r="X753" i="9" s="1"/>
  <c r="T738" i="9"/>
  <c r="U738" i="9" s="1"/>
  <c r="X738" i="9" s="1"/>
  <c r="K726" i="9"/>
  <c r="S726" i="9" s="1"/>
  <c r="S725" i="9"/>
  <c r="T725" i="9" l="1"/>
  <c r="U725" i="9" s="1"/>
  <c r="X725" i="9" s="1"/>
  <c r="AB723" i="9"/>
  <c r="AA723" i="9"/>
  <c r="Z723" i="9"/>
  <c r="U723" i="9"/>
  <c r="X723" i="9" s="1"/>
  <c r="Q723" i="9"/>
  <c r="G723" i="9"/>
  <c r="R723" i="9" s="1"/>
  <c r="AB722" i="9"/>
  <c r="AA722" i="9"/>
  <c r="Z722" i="9"/>
  <c r="U722" i="9"/>
  <c r="X722" i="9" s="1"/>
  <c r="Q722" i="9"/>
  <c r="G722" i="9"/>
  <c r="R722" i="9" s="1"/>
  <c r="AB721" i="9"/>
  <c r="AA721" i="9"/>
  <c r="Z721" i="9"/>
  <c r="Q721" i="9"/>
  <c r="G721" i="9"/>
  <c r="H721" i="9" l="1"/>
  <c r="I721" i="9" s="1"/>
  <c r="K721" i="9" s="1"/>
  <c r="R721" i="9"/>
  <c r="H722" i="9"/>
  <c r="I722" i="9" s="1"/>
  <c r="K722" i="9" s="1"/>
  <c r="S722" i="9" s="1"/>
  <c r="H723" i="9"/>
  <c r="I723" i="9" s="1"/>
  <c r="K723" i="9" s="1"/>
  <c r="S723" i="9" s="1"/>
  <c r="S721" i="9" l="1"/>
  <c r="T721" i="9" s="1"/>
  <c r="U721" i="9" s="1"/>
  <c r="X721" i="9" s="1"/>
  <c r="AB719" i="9"/>
  <c r="AA719" i="9"/>
  <c r="Z719" i="9"/>
  <c r="U719" i="9"/>
  <c r="X719" i="9" s="1"/>
  <c r="Q719" i="9"/>
  <c r="G719" i="9"/>
  <c r="AB718" i="9"/>
  <c r="AA718" i="9"/>
  <c r="Z718" i="9"/>
  <c r="U718" i="9"/>
  <c r="X718" i="9" s="1"/>
  <c r="Q718" i="9"/>
  <c r="G718" i="9"/>
  <c r="AB717" i="9"/>
  <c r="AA717" i="9"/>
  <c r="Z717" i="9"/>
  <c r="U717" i="9"/>
  <c r="X717" i="9" s="1"/>
  <c r="Q717" i="9"/>
  <c r="G717" i="9"/>
  <c r="AB716" i="9"/>
  <c r="AA716" i="9"/>
  <c r="Z716" i="9"/>
  <c r="U716" i="9"/>
  <c r="X716" i="9" s="1"/>
  <c r="Q716" i="9"/>
  <c r="G716" i="9"/>
  <c r="AB715" i="9"/>
  <c r="AA715" i="9"/>
  <c r="Z715" i="9"/>
  <c r="Q715" i="9"/>
  <c r="G715" i="9"/>
  <c r="R715" i="9" s="1"/>
  <c r="H715" i="9" l="1"/>
  <c r="I715" i="9" s="1"/>
  <c r="K715" i="9" s="1"/>
  <c r="S715" i="9" s="1"/>
  <c r="H716" i="9"/>
  <c r="I716" i="9" s="1"/>
  <c r="K716" i="9" s="1"/>
  <c r="R716" i="9"/>
  <c r="H717" i="9"/>
  <c r="I717" i="9" s="1"/>
  <c r="K717" i="9" s="1"/>
  <c r="R717" i="9"/>
  <c r="H718" i="9"/>
  <c r="I718" i="9" s="1"/>
  <c r="K718" i="9" s="1"/>
  <c r="R718" i="9"/>
  <c r="H719" i="9"/>
  <c r="I719" i="9" s="1"/>
  <c r="K719" i="9" s="1"/>
  <c r="R719" i="9"/>
  <c r="S717" i="9" l="1"/>
  <c r="S718" i="9"/>
  <c r="S716" i="9"/>
  <c r="S719" i="9"/>
  <c r="AB713" i="9"/>
  <c r="AA713" i="9"/>
  <c r="Z713" i="9"/>
  <c r="U713" i="9"/>
  <c r="X713" i="9" s="1"/>
  <c r="Q713" i="9"/>
  <c r="G713" i="9"/>
  <c r="R713" i="9" s="1"/>
  <c r="AB712" i="9"/>
  <c r="AA712" i="9"/>
  <c r="Z712" i="9"/>
  <c r="U712" i="9"/>
  <c r="X712" i="9" s="1"/>
  <c r="Q712" i="9"/>
  <c r="G712" i="9"/>
  <c r="R712" i="9" s="1"/>
  <c r="AB711" i="9"/>
  <c r="AA711" i="9"/>
  <c r="Z711" i="9"/>
  <c r="U711" i="9"/>
  <c r="X711" i="9" s="1"/>
  <c r="Q711" i="9"/>
  <c r="G711" i="9"/>
  <c r="R711" i="9" s="1"/>
  <c r="AB710" i="9"/>
  <c r="AA710" i="9"/>
  <c r="Z710" i="9"/>
  <c r="U710" i="9"/>
  <c r="X710" i="9" s="1"/>
  <c r="Q710" i="9"/>
  <c r="G710" i="9"/>
  <c r="R710" i="9" s="1"/>
  <c r="AB709" i="9"/>
  <c r="AA709" i="9"/>
  <c r="Z709" i="9"/>
  <c r="Q709" i="9"/>
  <c r="G709" i="9"/>
  <c r="H711" i="9" l="1"/>
  <c r="I711" i="9" s="1"/>
  <c r="K711" i="9" s="1"/>
  <c r="S711" i="9" s="1"/>
  <c r="H712" i="9"/>
  <c r="I712" i="9" s="1"/>
  <c r="K712" i="9" s="1"/>
  <c r="S712" i="9" s="1"/>
  <c r="H713" i="9"/>
  <c r="I713" i="9" s="1"/>
  <c r="K713" i="9" s="1"/>
  <c r="S713" i="9" s="1"/>
  <c r="T715" i="9"/>
  <c r="U715" i="9" s="1"/>
  <c r="X715" i="9" s="1"/>
  <c r="H710" i="9"/>
  <c r="I710" i="9" s="1"/>
  <c r="K710" i="9" s="1"/>
  <c r="S710" i="9" s="1"/>
  <c r="H709" i="9"/>
  <c r="I709" i="9" s="1"/>
  <c r="K709" i="9" s="1"/>
  <c r="R709" i="9"/>
  <c r="S709" i="9" l="1"/>
  <c r="T709" i="9" s="1"/>
  <c r="U709" i="9" s="1"/>
  <c r="X709" i="9" s="1"/>
  <c r="AB391" i="10"/>
  <c r="AA391" i="10"/>
  <c r="Z391" i="10"/>
  <c r="U391" i="10"/>
  <c r="X391" i="10" s="1"/>
  <c r="Q391" i="10"/>
  <c r="G391" i="10"/>
  <c r="R391" i="10" s="1"/>
  <c r="AB390" i="10"/>
  <c r="AA390" i="10"/>
  <c r="Z390" i="10"/>
  <c r="Q390" i="10"/>
  <c r="G390" i="10"/>
  <c r="H390" i="10" l="1"/>
  <c r="I390" i="10" s="1"/>
  <c r="K390" i="10" s="1"/>
  <c r="R390" i="10"/>
  <c r="H391" i="10"/>
  <c r="I391" i="10" s="1"/>
  <c r="K391" i="10" s="1"/>
  <c r="S391" i="10" s="1"/>
  <c r="S390" i="10" l="1"/>
  <c r="T390" i="10" s="1"/>
  <c r="U390" i="10" s="1"/>
  <c r="X390" i="10" s="1"/>
  <c r="Q689" i="9"/>
  <c r="AB707" i="9" l="1"/>
  <c r="AA707" i="9"/>
  <c r="Z707" i="9"/>
  <c r="U707" i="9"/>
  <c r="X707" i="9" s="1"/>
  <c r="Q707" i="9"/>
  <c r="G707" i="9"/>
  <c r="R707" i="9" s="1"/>
  <c r="AB706" i="9"/>
  <c r="AA706" i="9"/>
  <c r="Z706" i="9"/>
  <c r="Q706" i="9"/>
  <c r="G706" i="9"/>
  <c r="H707" i="9" l="1"/>
  <c r="I707" i="9" s="1"/>
  <c r="K707" i="9" s="1"/>
  <c r="S707" i="9" s="1"/>
  <c r="H706" i="9"/>
  <c r="I706" i="9" s="1"/>
  <c r="K706" i="9" s="1"/>
  <c r="R706" i="9"/>
  <c r="AB704" i="9"/>
  <c r="AA704" i="9"/>
  <c r="Z704" i="9"/>
  <c r="U704" i="9"/>
  <c r="X704" i="9" s="1"/>
  <c r="Q704" i="9"/>
  <c r="G704" i="9"/>
  <c r="R704" i="9" s="1"/>
  <c r="AB703" i="9"/>
  <c r="AA703" i="9"/>
  <c r="Z703" i="9"/>
  <c r="U703" i="9"/>
  <c r="X703" i="9" s="1"/>
  <c r="Q703" i="9"/>
  <c r="G703" i="9"/>
  <c r="R703" i="9" s="1"/>
  <c r="AB702" i="9"/>
  <c r="AA702" i="9"/>
  <c r="Z702" i="9"/>
  <c r="U702" i="9"/>
  <c r="X702" i="9" s="1"/>
  <c r="Q702" i="9"/>
  <c r="G702" i="9"/>
  <c r="AB701" i="9"/>
  <c r="AA701" i="9"/>
  <c r="Z701" i="9"/>
  <c r="U701" i="9"/>
  <c r="X701" i="9" s="1"/>
  <c r="Q701" i="9"/>
  <c r="G701" i="9"/>
  <c r="R701" i="9" s="1"/>
  <c r="AB700" i="9"/>
  <c r="AA700" i="9"/>
  <c r="Z700" i="9"/>
  <c r="U700" i="9"/>
  <c r="X700" i="9" s="1"/>
  <c r="Q700" i="9"/>
  <c r="G700" i="9"/>
  <c r="AB699" i="9"/>
  <c r="AA699" i="9"/>
  <c r="Z699" i="9"/>
  <c r="U699" i="9"/>
  <c r="X699" i="9" s="1"/>
  <c r="Q699" i="9"/>
  <c r="G699" i="9"/>
  <c r="AB698" i="9"/>
  <c r="AA698" i="9"/>
  <c r="Z698" i="9"/>
  <c r="Q698" i="9"/>
  <c r="G698" i="9"/>
  <c r="R698" i="9" s="1"/>
  <c r="AB696" i="9"/>
  <c r="AA696" i="9"/>
  <c r="Z696" i="9"/>
  <c r="U696" i="9"/>
  <c r="X696" i="9" s="1"/>
  <c r="Q696" i="9"/>
  <c r="G696" i="9"/>
  <c r="AB695" i="9"/>
  <c r="AA695" i="9"/>
  <c r="Z695" i="9"/>
  <c r="Q695" i="9"/>
  <c r="G695" i="9"/>
  <c r="AB693" i="9"/>
  <c r="AA693" i="9"/>
  <c r="Z693" i="9"/>
  <c r="U693" i="9"/>
  <c r="X693" i="9" s="1"/>
  <c r="Q693" i="9"/>
  <c r="G693" i="9"/>
  <c r="R693" i="9" s="1"/>
  <c r="AB692" i="9"/>
  <c r="AA692" i="9"/>
  <c r="Z692" i="9"/>
  <c r="Q692" i="9"/>
  <c r="G692" i="9"/>
  <c r="H692" i="9" s="1"/>
  <c r="AB690" i="9"/>
  <c r="AA690" i="9"/>
  <c r="Z690" i="9"/>
  <c r="U690" i="9"/>
  <c r="X690" i="9" s="1"/>
  <c r="Q690" i="9"/>
  <c r="G690" i="9"/>
  <c r="R690" i="9" s="1"/>
  <c r="AB689" i="9"/>
  <c r="AA689" i="9"/>
  <c r="Z689" i="9"/>
  <c r="G689" i="9"/>
  <c r="S706" i="9" l="1"/>
  <c r="T706" i="9" s="1"/>
  <c r="U706" i="9" s="1"/>
  <c r="X706" i="9" s="1"/>
  <c r="R696" i="9"/>
  <c r="H696" i="9"/>
  <c r="I696" i="9" s="1"/>
  <c r="K696" i="9" s="1"/>
  <c r="H698" i="9"/>
  <c r="I698" i="9" s="1"/>
  <c r="K698" i="9" s="1"/>
  <c r="S698" i="9" s="1"/>
  <c r="H699" i="9"/>
  <c r="I699" i="9" s="1"/>
  <c r="K699" i="9" s="1"/>
  <c r="R699" i="9"/>
  <c r="H700" i="9"/>
  <c r="I700" i="9" s="1"/>
  <c r="K700" i="9" s="1"/>
  <c r="R700" i="9"/>
  <c r="H701" i="9"/>
  <c r="I701" i="9" s="1"/>
  <c r="K701" i="9" s="1"/>
  <c r="S701" i="9" s="1"/>
  <c r="H702" i="9"/>
  <c r="I702" i="9" s="1"/>
  <c r="K702" i="9" s="1"/>
  <c r="R702" i="9"/>
  <c r="H703" i="9"/>
  <c r="I703" i="9" s="1"/>
  <c r="K703" i="9" s="1"/>
  <c r="S703" i="9" s="1"/>
  <c r="H704" i="9"/>
  <c r="I704" i="9" s="1"/>
  <c r="K704" i="9" s="1"/>
  <c r="S704" i="9" s="1"/>
  <c r="H695" i="9"/>
  <c r="I695" i="9" s="1"/>
  <c r="K695" i="9" s="1"/>
  <c r="R695" i="9"/>
  <c r="R692" i="9"/>
  <c r="I692" i="9"/>
  <c r="K692" i="9" s="1"/>
  <c r="H693" i="9"/>
  <c r="I693" i="9" s="1"/>
  <c r="K693" i="9" s="1"/>
  <c r="S693" i="9" s="1"/>
  <c r="H689" i="9"/>
  <c r="I689" i="9" s="1"/>
  <c r="K689" i="9" s="1"/>
  <c r="R689" i="9"/>
  <c r="H690" i="9"/>
  <c r="I690" i="9" s="1"/>
  <c r="K690" i="9" s="1"/>
  <c r="S690" i="9" s="1"/>
  <c r="S692" i="9" l="1"/>
  <c r="S696" i="9"/>
  <c r="S699" i="9"/>
  <c r="S702" i="9"/>
  <c r="S700" i="9"/>
  <c r="S695" i="9"/>
  <c r="T692" i="9"/>
  <c r="U692" i="9" s="1"/>
  <c r="X692" i="9" s="1"/>
  <c r="S689" i="9"/>
  <c r="T689" i="9" s="1"/>
  <c r="U689" i="9" s="1"/>
  <c r="X689" i="9" s="1"/>
  <c r="T695" i="9" l="1"/>
  <c r="U695" i="9" s="1"/>
  <c r="X695" i="9" s="1"/>
  <c r="T698" i="9"/>
  <c r="U698" i="9" s="1"/>
  <c r="X698" i="9" s="1"/>
  <c r="AB687" i="9"/>
  <c r="AA687" i="9"/>
  <c r="Z687" i="9"/>
  <c r="U687" i="9"/>
  <c r="X687" i="9" s="1"/>
  <c r="Q687" i="9"/>
  <c r="G687" i="9"/>
  <c r="H687" i="9" s="1"/>
  <c r="AB686" i="9"/>
  <c r="AA686" i="9"/>
  <c r="Z686" i="9"/>
  <c r="Q686" i="9"/>
  <c r="G686" i="9"/>
  <c r="R686" i="9" s="1"/>
  <c r="R687" i="9" l="1"/>
  <c r="I687" i="9"/>
  <c r="K687" i="9" s="1"/>
  <c r="H686" i="9"/>
  <c r="I686" i="9" s="1"/>
  <c r="K686" i="9" s="1"/>
  <c r="S686" i="9" s="1"/>
  <c r="AB684" i="9"/>
  <c r="AA684" i="9"/>
  <c r="Z684" i="9"/>
  <c r="U684" i="9"/>
  <c r="X684" i="9" s="1"/>
  <c r="Q684" i="9"/>
  <c r="G684" i="9"/>
  <c r="AB683" i="9"/>
  <c r="AA683" i="9"/>
  <c r="Z683" i="9"/>
  <c r="U683" i="9"/>
  <c r="X683" i="9" s="1"/>
  <c r="Q683" i="9"/>
  <c r="G683" i="9"/>
  <c r="AB682" i="9"/>
  <c r="AA682" i="9"/>
  <c r="Z682" i="9"/>
  <c r="U682" i="9"/>
  <c r="X682" i="9" s="1"/>
  <c r="Q682" i="9"/>
  <c r="G682" i="9"/>
  <c r="H682" i="9" s="1"/>
  <c r="AB681" i="9"/>
  <c r="AA681" i="9"/>
  <c r="Z681" i="9"/>
  <c r="U681" i="9"/>
  <c r="X681" i="9" s="1"/>
  <c r="Q681" i="9"/>
  <c r="G681" i="9"/>
  <c r="AB680" i="9"/>
  <c r="AA680" i="9"/>
  <c r="Z680" i="9"/>
  <c r="U680" i="9"/>
  <c r="X680" i="9" s="1"/>
  <c r="Q680" i="9"/>
  <c r="G680" i="9"/>
  <c r="AB679" i="9"/>
  <c r="AA679" i="9"/>
  <c r="Z679" i="9"/>
  <c r="U679" i="9"/>
  <c r="X679" i="9" s="1"/>
  <c r="Q679" i="9"/>
  <c r="G679" i="9"/>
  <c r="H679" i="9" s="1"/>
  <c r="AB678" i="9"/>
  <c r="AA678" i="9"/>
  <c r="Z678" i="9"/>
  <c r="Q678" i="9"/>
  <c r="G678" i="9"/>
  <c r="S687" i="9" l="1"/>
  <c r="T686" i="9" s="1"/>
  <c r="U686" i="9" s="1"/>
  <c r="X686" i="9" s="1"/>
  <c r="H680" i="9"/>
  <c r="I680" i="9" s="1"/>
  <c r="K680" i="9" s="1"/>
  <c r="H681" i="9"/>
  <c r="I681" i="9" s="1"/>
  <c r="K681" i="9" s="1"/>
  <c r="H683" i="9"/>
  <c r="I683" i="9" s="1"/>
  <c r="K683" i="9" s="1"/>
  <c r="H684" i="9"/>
  <c r="I684" i="9" s="1"/>
  <c r="K684" i="9" s="1"/>
  <c r="I679" i="9"/>
  <c r="K679" i="9" s="1"/>
  <c r="I682" i="9"/>
  <c r="K682" i="9" s="1"/>
  <c r="R679" i="9"/>
  <c r="R680" i="9"/>
  <c r="R681" i="9"/>
  <c r="R682" i="9"/>
  <c r="R683" i="9"/>
  <c r="R684" i="9"/>
  <c r="H678" i="9"/>
  <c r="I678" i="9" s="1"/>
  <c r="K678" i="9" s="1"/>
  <c r="R678" i="9"/>
  <c r="S682" i="9" l="1"/>
  <c r="S679" i="9"/>
  <c r="S683" i="9"/>
  <c r="S681" i="9"/>
  <c r="S684" i="9"/>
  <c r="S680" i="9"/>
  <c r="S678" i="9"/>
  <c r="T678" i="9" l="1"/>
  <c r="U678" i="9" s="1"/>
  <c r="X678" i="9" s="1"/>
  <c r="AB676" i="9"/>
  <c r="AA676" i="9"/>
  <c r="Z676" i="9"/>
  <c r="U676" i="9"/>
  <c r="X676" i="9" s="1"/>
  <c r="Q676" i="9"/>
  <c r="G676" i="9"/>
  <c r="R676" i="9" s="1"/>
  <c r="AB675" i="9"/>
  <c r="AA675" i="9"/>
  <c r="Z675" i="9"/>
  <c r="U675" i="9"/>
  <c r="X675" i="9" s="1"/>
  <c r="Q675" i="9"/>
  <c r="G675" i="9"/>
  <c r="R675" i="9" s="1"/>
  <c r="AB674" i="9"/>
  <c r="AA674" i="9"/>
  <c r="Z674" i="9"/>
  <c r="U674" i="9"/>
  <c r="X674" i="9" s="1"/>
  <c r="Q674" i="9"/>
  <c r="G674" i="9"/>
  <c r="H674" i="9" s="1"/>
  <c r="I674" i="9" s="1"/>
  <c r="K674" i="9" s="1"/>
  <c r="AB673" i="9"/>
  <c r="AA673" i="9"/>
  <c r="Z673" i="9"/>
  <c r="U673" i="9"/>
  <c r="X673" i="9" s="1"/>
  <c r="Q673" i="9"/>
  <c r="G673" i="9"/>
  <c r="R673" i="9" s="1"/>
  <c r="AB672" i="9"/>
  <c r="AA672" i="9"/>
  <c r="Z672" i="9"/>
  <c r="U672" i="9"/>
  <c r="X672" i="9" s="1"/>
  <c r="Q672" i="9"/>
  <c r="G672" i="9"/>
  <c r="R672" i="9" s="1"/>
  <c r="AB671" i="9"/>
  <c r="AA671" i="9"/>
  <c r="Z671" i="9"/>
  <c r="Q671" i="9"/>
  <c r="G671" i="9"/>
  <c r="R671" i="9" s="1"/>
  <c r="H672" i="9" l="1"/>
  <c r="I672" i="9" s="1"/>
  <c r="K672" i="9" s="1"/>
  <c r="S672" i="9" s="1"/>
  <c r="H675" i="9"/>
  <c r="I675" i="9" s="1"/>
  <c r="K675" i="9" s="1"/>
  <c r="S675" i="9" s="1"/>
  <c r="H676" i="9"/>
  <c r="I676" i="9" s="1"/>
  <c r="K676" i="9" s="1"/>
  <c r="S676" i="9" s="1"/>
  <c r="H671" i="9"/>
  <c r="I671" i="9" s="1"/>
  <c r="K671" i="9" s="1"/>
  <c r="S671" i="9" s="1"/>
  <c r="R674" i="9"/>
  <c r="S674" i="9" s="1"/>
  <c r="H673" i="9"/>
  <c r="I673" i="9" s="1"/>
  <c r="K673" i="9" s="1"/>
  <c r="S673" i="9" s="1"/>
  <c r="T671" i="9" l="1"/>
  <c r="U671" i="9" s="1"/>
  <c r="X671" i="9" s="1"/>
  <c r="AB669" i="9" l="1"/>
  <c r="AA669" i="9"/>
  <c r="Z669" i="9"/>
  <c r="U669" i="9"/>
  <c r="X669" i="9" s="1"/>
  <c r="Q669" i="9"/>
  <c r="G669" i="9"/>
  <c r="R669" i="9" s="1"/>
  <c r="AB668" i="9"/>
  <c r="AA668" i="9"/>
  <c r="Z668" i="9"/>
  <c r="U668" i="9"/>
  <c r="X668" i="9" s="1"/>
  <c r="Q668" i="9"/>
  <c r="G668" i="9"/>
  <c r="R668" i="9" s="1"/>
  <c r="AB667" i="9"/>
  <c r="AA667" i="9"/>
  <c r="Z667" i="9"/>
  <c r="U667" i="9"/>
  <c r="X667" i="9" s="1"/>
  <c r="Q667" i="9"/>
  <c r="G667" i="9"/>
  <c r="R667" i="9" s="1"/>
  <c r="AB666" i="9"/>
  <c r="AA666" i="9"/>
  <c r="Z666" i="9"/>
  <c r="U666" i="9"/>
  <c r="X666" i="9" s="1"/>
  <c r="Q666" i="9"/>
  <c r="G666" i="9"/>
  <c r="R666" i="9" s="1"/>
  <c r="AB665" i="9"/>
  <c r="AA665" i="9"/>
  <c r="Z665" i="9"/>
  <c r="U665" i="9"/>
  <c r="X665" i="9" s="1"/>
  <c r="Q665" i="9"/>
  <c r="G665" i="9"/>
  <c r="R665" i="9" s="1"/>
  <c r="AB664" i="9"/>
  <c r="AA664" i="9"/>
  <c r="Z664" i="9"/>
  <c r="U664" i="9"/>
  <c r="X664" i="9" s="1"/>
  <c r="Q664" i="9"/>
  <c r="G664" i="9"/>
  <c r="R664" i="9" s="1"/>
  <c r="AB663" i="9"/>
  <c r="AA663" i="9"/>
  <c r="Z663" i="9"/>
  <c r="Q663" i="9"/>
  <c r="G663" i="9"/>
  <c r="R663" i="9" s="1"/>
  <c r="H664" i="9" l="1"/>
  <c r="I664" i="9" s="1"/>
  <c r="K664" i="9" s="1"/>
  <c r="S664" i="9" s="1"/>
  <c r="H665" i="9"/>
  <c r="I665" i="9" s="1"/>
  <c r="K665" i="9" s="1"/>
  <c r="S665" i="9" s="1"/>
  <c r="H666" i="9"/>
  <c r="I666" i="9" s="1"/>
  <c r="K666" i="9" s="1"/>
  <c r="S666" i="9" s="1"/>
  <c r="H667" i="9"/>
  <c r="I667" i="9" s="1"/>
  <c r="K667" i="9" s="1"/>
  <c r="S667" i="9" s="1"/>
  <c r="H668" i="9"/>
  <c r="I668" i="9" s="1"/>
  <c r="K668" i="9" s="1"/>
  <c r="S668" i="9" s="1"/>
  <c r="H669" i="9"/>
  <c r="I669" i="9" s="1"/>
  <c r="K669" i="9" s="1"/>
  <c r="S669" i="9" s="1"/>
  <c r="H663" i="9"/>
  <c r="I663" i="9" s="1"/>
  <c r="K663" i="9" s="1"/>
  <c r="S663" i="9" s="1"/>
  <c r="AB661" i="9"/>
  <c r="AA661" i="9"/>
  <c r="Z661" i="9"/>
  <c r="U661" i="9"/>
  <c r="X661" i="9" s="1"/>
  <c r="Q661" i="9"/>
  <c r="G661" i="9"/>
  <c r="R661" i="9" s="1"/>
  <c r="AB660" i="9"/>
  <c r="AA660" i="9"/>
  <c r="Z660" i="9"/>
  <c r="Q660" i="9"/>
  <c r="G660" i="9"/>
  <c r="H660" i="9" s="1"/>
  <c r="T663" i="9" l="1"/>
  <c r="U663" i="9" s="1"/>
  <c r="X663" i="9" s="1"/>
  <c r="R660" i="9"/>
  <c r="I660" i="9"/>
  <c r="K660" i="9" s="1"/>
  <c r="H661" i="9"/>
  <c r="I661" i="9" s="1"/>
  <c r="K661" i="9" s="1"/>
  <c r="S661" i="9" s="1"/>
  <c r="S660" i="9" l="1"/>
  <c r="T660" i="9" s="1"/>
  <c r="U660" i="9" s="1"/>
  <c r="X660" i="9" s="1"/>
  <c r="AB658" i="9" l="1"/>
  <c r="AA658" i="9"/>
  <c r="Z658" i="9"/>
  <c r="U658" i="9"/>
  <c r="X658" i="9" s="1"/>
  <c r="Q658" i="9"/>
  <c r="G658" i="9"/>
  <c r="R658" i="9" s="1"/>
  <c r="AB657" i="9"/>
  <c r="AA657" i="9"/>
  <c r="Z657" i="9"/>
  <c r="Q657" i="9"/>
  <c r="G657" i="9"/>
  <c r="H658" i="9" l="1"/>
  <c r="I658" i="9" s="1"/>
  <c r="K658" i="9" s="1"/>
  <c r="S658" i="9" s="1"/>
  <c r="H657" i="9"/>
  <c r="I657" i="9" s="1"/>
  <c r="K657" i="9" s="1"/>
  <c r="R657" i="9"/>
  <c r="AB655" i="9"/>
  <c r="AA655" i="9"/>
  <c r="Z655" i="9"/>
  <c r="U655" i="9"/>
  <c r="X655" i="9" s="1"/>
  <c r="Q655" i="9"/>
  <c r="G655" i="9"/>
  <c r="AB654" i="9"/>
  <c r="AA654" i="9"/>
  <c r="Z654" i="9"/>
  <c r="U654" i="9"/>
  <c r="X654" i="9" s="1"/>
  <c r="Q654" i="9"/>
  <c r="G654" i="9"/>
  <c r="AB653" i="9"/>
  <c r="AA653" i="9"/>
  <c r="Z653" i="9"/>
  <c r="Q653" i="9"/>
  <c r="G653" i="9"/>
  <c r="AB651" i="9"/>
  <c r="AA651" i="9"/>
  <c r="Z651" i="9"/>
  <c r="U651" i="9"/>
  <c r="X651" i="9" s="1"/>
  <c r="Q651" i="9"/>
  <c r="G651" i="9"/>
  <c r="R651" i="9" s="1"/>
  <c r="AB650" i="9"/>
  <c r="AA650" i="9"/>
  <c r="Z650" i="9"/>
  <c r="U650" i="9"/>
  <c r="X650" i="9" s="1"/>
  <c r="Q650" i="9"/>
  <c r="G650" i="9"/>
  <c r="R650" i="9" s="1"/>
  <c r="AB649" i="9"/>
  <c r="AA649" i="9"/>
  <c r="Z649" i="9"/>
  <c r="Q649" i="9"/>
  <c r="G649" i="9"/>
  <c r="AB647" i="9"/>
  <c r="AA647" i="9"/>
  <c r="Z647" i="9"/>
  <c r="U647" i="9"/>
  <c r="X647" i="9" s="1"/>
  <c r="Q647" i="9"/>
  <c r="G647" i="9"/>
  <c r="R647" i="9" s="1"/>
  <c r="AB646" i="9"/>
  <c r="AA646" i="9"/>
  <c r="Z646" i="9"/>
  <c r="U646" i="9"/>
  <c r="X646" i="9" s="1"/>
  <c r="Q646" i="9"/>
  <c r="G646" i="9"/>
  <c r="R646" i="9" s="1"/>
  <c r="AB645" i="9"/>
  <c r="AA645" i="9"/>
  <c r="Z645" i="9"/>
  <c r="Q645" i="9"/>
  <c r="G645" i="9"/>
  <c r="R645" i="9" s="1"/>
  <c r="AB643" i="9"/>
  <c r="AA643" i="9"/>
  <c r="Z643" i="9"/>
  <c r="U643" i="9"/>
  <c r="X643" i="9" s="1"/>
  <c r="Q643" i="9"/>
  <c r="G643" i="9"/>
  <c r="R643" i="9" s="1"/>
  <c r="AB642" i="9"/>
  <c r="AA642" i="9"/>
  <c r="Z642" i="9"/>
  <c r="U642" i="9"/>
  <c r="X642" i="9" s="1"/>
  <c r="Q642" i="9"/>
  <c r="G642" i="9"/>
  <c r="R642" i="9" s="1"/>
  <c r="AB641" i="9"/>
  <c r="AA641" i="9"/>
  <c r="Z641" i="9"/>
  <c r="Q641" i="9"/>
  <c r="G641" i="9"/>
  <c r="AB639" i="9"/>
  <c r="AA639" i="9"/>
  <c r="Z639" i="9"/>
  <c r="U639" i="9"/>
  <c r="X639" i="9" s="1"/>
  <c r="Q639" i="9"/>
  <c r="G639" i="9"/>
  <c r="AB638" i="9"/>
  <c r="AA638" i="9"/>
  <c r="Z638" i="9"/>
  <c r="U638" i="9"/>
  <c r="X638" i="9" s="1"/>
  <c r="Q638" i="9"/>
  <c r="G638" i="9"/>
  <c r="AB637" i="9"/>
  <c r="AA637" i="9"/>
  <c r="Z637" i="9"/>
  <c r="Q637" i="9"/>
  <c r="G637" i="9"/>
  <c r="H642" i="9" l="1"/>
  <c r="I642" i="9" s="1"/>
  <c r="K642" i="9" s="1"/>
  <c r="S642" i="9" s="1"/>
  <c r="H643" i="9"/>
  <c r="H645" i="9"/>
  <c r="H650" i="9"/>
  <c r="I650" i="9" s="1"/>
  <c r="K650" i="9" s="1"/>
  <c r="S650" i="9" s="1"/>
  <c r="H651" i="9"/>
  <c r="I651" i="9" s="1"/>
  <c r="K651" i="9" s="1"/>
  <c r="S651" i="9" s="1"/>
  <c r="I643" i="9"/>
  <c r="K643" i="9" s="1"/>
  <c r="S643" i="9" s="1"/>
  <c r="I645" i="9"/>
  <c r="K645" i="9" s="1"/>
  <c r="S645" i="9" s="1"/>
  <c r="S657" i="9"/>
  <c r="T657" i="9" s="1"/>
  <c r="U657" i="9" s="1"/>
  <c r="X657" i="9" s="1"/>
  <c r="H653" i="9"/>
  <c r="I653" i="9" s="1"/>
  <c r="K653" i="9" s="1"/>
  <c r="R653" i="9"/>
  <c r="H654" i="9"/>
  <c r="I654" i="9" s="1"/>
  <c r="K654" i="9" s="1"/>
  <c r="R654" i="9"/>
  <c r="H655" i="9"/>
  <c r="I655" i="9" s="1"/>
  <c r="K655" i="9" s="1"/>
  <c r="R655" i="9"/>
  <c r="H649" i="9"/>
  <c r="I649" i="9" s="1"/>
  <c r="K649" i="9" s="1"/>
  <c r="R649" i="9"/>
  <c r="H646" i="9"/>
  <c r="I646" i="9" s="1"/>
  <c r="K646" i="9" s="1"/>
  <c r="S646" i="9" s="1"/>
  <c r="H647" i="9"/>
  <c r="I647" i="9" s="1"/>
  <c r="K647" i="9" s="1"/>
  <c r="S647" i="9" s="1"/>
  <c r="H641" i="9"/>
  <c r="I641" i="9" s="1"/>
  <c r="K641" i="9" s="1"/>
  <c r="R641" i="9"/>
  <c r="H637" i="9"/>
  <c r="I637" i="9" s="1"/>
  <c r="K637" i="9" s="1"/>
  <c r="R637" i="9"/>
  <c r="H638" i="9"/>
  <c r="I638" i="9" s="1"/>
  <c r="K638" i="9" s="1"/>
  <c r="R638" i="9"/>
  <c r="H639" i="9"/>
  <c r="I639" i="9" s="1"/>
  <c r="K639" i="9" s="1"/>
  <c r="R639" i="9"/>
  <c r="AB635" i="9"/>
  <c r="AA635" i="9"/>
  <c r="Z635" i="9"/>
  <c r="U635" i="9"/>
  <c r="X635" i="9" s="1"/>
  <c r="Q635" i="9"/>
  <c r="G635" i="9"/>
  <c r="AB634" i="9"/>
  <c r="AA634" i="9"/>
  <c r="Z634" i="9"/>
  <c r="U634" i="9"/>
  <c r="X634" i="9" s="1"/>
  <c r="Q634" i="9"/>
  <c r="G634" i="9"/>
  <c r="AB633" i="9"/>
  <c r="AA633" i="9"/>
  <c r="Z633" i="9"/>
  <c r="Q633" i="9"/>
  <c r="G633" i="9"/>
  <c r="H634" i="9" l="1"/>
  <c r="I634" i="9" s="1"/>
  <c r="K634" i="9" s="1"/>
  <c r="H635" i="9"/>
  <c r="I635" i="9" s="1"/>
  <c r="K635" i="9" s="1"/>
  <c r="R634" i="9"/>
  <c r="R635" i="9"/>
  <c r="T645" i="9"/>
  <c r="U645" i="9" s="1"/>
  <c r="X645" i="9" s="1"/>
  <c r="S653" i="9"/>
  <c r="S654" i="9"/>
  <c r="S655" i="9"/>
  <c r="S649" i="9"/>
  <c r="T649" i="9" s="1"/>
  <c r="U649" i="9" s="1"/>
  <c r="X649" i="9" s="1"/>
  <c r="S641" i="9"/>
  <c r="T641" i="9" s="1"/>
  <c r="U641" i="9" s="1"/>
  <c r="X641" i="9" s="1"/>
  <c r="S637" i="9"/>
  <c r="S638" i="9"/>
  <c r="S639" i="9"/>
  <c r="H633" i="9"/>
  <c r="I633" i="9" s="1"/>
  <c r="K633" i="9" s="1"/>
  <c r="R633" i="9"/>
  <c r="S634" i="9" l="1"/>
  <c r="S635" i="9"/>
  <c r="T653" i="9"/>
  <c r="U653" i="9" s="1"/>
  <c r="X653" i="9" s="1"/>
  <c r="T637" i="9"/>
  <c r="U637" i="9" s="1"/>
  <c r="X637" i="9" s="1"/>
  <c r="S633" i="9"/>
  <c r="T633" i="9" l="1"/>
  <c r="U633" i="9" s="1"/>
  <c r="X633" i="9" s="1"/>
  <c r="AB631" i="9"/>
  <c r="AA631" i="9"/>
  <c r="Z631" i="9"/>
  <c r="U631" i="9"/>
  <c r="X631" i="9" s="1"/>
  <c r="Q631" i="9"/>
  <c r="G631" i="9"/>
  <c r="AB630" i="9"/>
  <c r="AA630" i="9"/>
  <c r="Z630" i="9"/>
  <c r="U630" i="9"/>
  <c r="X630" i="9" s="1"/>
  <c r="Q630" i="9"/>
  <c r="G630" i="9"/>
  <c r="AB629" i="9"/>
  <c r="AA629" i="9"/>
  <c r="Z629" i="9"/>
  <c r="Q629" i="9"/>
  <c r="G629" i="9"/>
  <c r="H630" i="9" l="1"/>
  <c r="I630" i="9" s="1"/>
  <c r="K630" i="9" s="1"/>
  <c r="H631" i="9"/>
  <c r="I631" i="9" s="1"/>
  <c r="K631" i="9" s="1"/>
  <c r="R630" i="9"/>
  <c r="R631" i="9"/>
  <c r="H629" i="9"/>
  <c r="I629" i="9" s="1"/>
  <c r="K629" i="9" s="1"/>
  <c r="R629" i="9"/>
  <c r="S630" i="9" l="1"/>
  <c r="S631" i="9"/>
  <c r="S629" i="9"/>
  <c r="T629" i="9" l="1"/>
  <c r="U629" i="9" s="1"/>
  <c r="X629" i="9" s="1"/>
  <c r="AB627" i="9"/>
  <c r="AA627" i="9"/>
  <c r="Z627" i="9"/>
  <c r="U627" i="9"/>
  <c r="X627" i="9" s="1"/>
  <c r="Q627" i="9"/>
  <c r="G627" i="9"/>
  <c r="AB626" i="9"/>
  <c r="AA626" i="9"/>
  <c r="Z626" i="9"/>
  <c r="U626" i="9"/>
  <c r="X626" i="9" s="1"/>
  <c r="Q626" i="9"/>
  <c r="G626" i="9"/>
  <c r="AB625" i="9"/>
  <c r="AA625" i="9"/>
  <c r="Z625" i="9"/>
  <c r="Q625" i="9"/>
  <c r="G625" i="9"/>
  <c r="H626" i="9" l="1"/>
  <c r="I626" i="9" s="1"/>
  <c r="K626" i="9" s="1"/>
  <c r="H627" i="9"/>
  <c r="I627" i="9" s="1"/>
  <c r="K627" i="9" s="1"/>
  <c r="R626" i="9"/>
  <c r="R627" i="9"/>
  <c r="H625" i="9"/>
  <c r="I625" i="9" s="1"/>
  <c r="K625" i="9" s="1"/>
  <c r="R625" i="9"/>
  <c r="AB388" i="10"/>
  <c r="AA388" i="10"/>
  <c r="Z388" i="10"/>
  <c r="U388" i="10"/>
  <c r="X388" i="10" s="1"/>
  <c r="Q388" i="10"/>
  <c r="G388" i="10"/>
  <c r="R388" i="10" s="1"/>
  <c r="AB387" i="10"/>
  <c r="AA387" i="10"/>
  <c r="Z387" i="10"/>
  <c r="Q387" i="10"/>
  <c r="G387" i="10"/>
  <c r="AB385" i="10"/>
  <c r="AA385" i="10"/>
  <c r="Z385" i="10"/>
  <c r="U385" i="10"/>
  <c r="X385" i="10" s="1"/>
  <c r="Q385" i="10"/>
  <c r="G385" i="10"/>
  <c r="AB384" i="10"/>
  <c r="AA384" i="10"/>
  <c r="Z384" i="10"/>
  <c r="Q384" i="10"/>
  <c r="G384" i="10"/>
  <c r="R384" i="10" s="1"/>
  <c r="S626" i="9" l="1"/>
  <c r="S627" i="9"/>
  <c r="S625" i="9"/>
  <c r="H387" i="10"/>
  <c r="I387" i="10" s="1"/>
  <c r="K387" i="10" s="1"/>
  <c r="R387" i="10"/>
  <c r="H388" i="10"/>
  <c r="I388" i="10" s="1"/>
  <c r="K388" i="10" s="1"/>
  <c r="S388" i="10" s="1"/>
  <c r="H384" i="10"/>
  <c r="I384" i="10" s="1"/>
  <c r="K384" i="10" s="1"/>
  <c r="S384" i="10" s="1"/>
  <c r="H385" i="10"/>
  <c r="I385" i="10" s="1"/>
  <c r="K385" i="10" s="1"/>
  <c r="R385" i="10"/>
  <c r="AB331" i="10"/>
  <c r="AA331" i="10"/>
  <c r="Z331" i="10"/>
  <c r="U331" i="10"/>
  <c r="X331" i="10" s="1"/>
  <c r="Q331" i="10"/>
  <c r="G331" i="10"/>
  <c r="R331" i="10" s="1"/>
  <c r="AB330" i="10"/>
  <c r="AA330" i="10"/>
  <c r="Z330" i="10"/>
  <c r="Q330" i="10"/>
  <c r="G330" i="10"/>
  <c r="T625" i="9" l="1"/>
  <c r="U625" i="9" s="1"/>
  <c r="X625" i="9" s="1"/>
  <c r="S387" i="10"/>
  <c r="T387" i="10" s="1"/>
  <c r="U387" i="10" s="1"/>
  <c r="X387" i="10" s="1"/>
  <c r="S385" i="10"/>
  <c r="T384" i="10" s="1"/>
  <c r="U384" i="10" s="1"/>
  <c r="X384" i="10" s="1"/>
  <c r="H330" i="10"/>
  <c r="I330" i="10" s="1"/>
  <c r="K330" i="10" s="1"/>
  <c r="R330" i="10"/>
  <c r="H331" i="10"/>
  <c r="I331" i="10" s="1"/>
  <c r="K331" i="10" s="1"/>
  <c r="S331" i="10" s="1"/>
  <c r="AB382" i="10"/>
  <c r="AA382" i="10"/>
  <c r="Z382" i="10"/>
  <c r="U382" i="10"/>
  <c r="X382" i="10" s="1"/>
  <c r="Q382" i="10"/>
  <c r="G382" i="10"/>
  <c r="AB381" i="10"/>
  <c r="AA381" i="10"/>
  <c r="Z381" i="10"/>
  <c r="Q381" i="10"/>
  <c r="G381" i="10"/>
  <c r="S330" i="10" l="1"/>
  <c r="T330" i="10" s="1"/>
  <c r="U330" i="10" s="1"/>
  <c r="X330" i="10" s="1"/>
  <c r="H381" i="10"/>
  <c r="I381" i="10" s="1"/>
  <c r="K381" i="10" s="1"/>
  <c r="R381" i="10"/>
  <c r="H382" i="10"/>
  <c r="I382" i="10" s="1"/>
  <c r="K382" i="10" s="1"/>
  <c r="R382" i="10"/>
  <c r="AB379" i="10"/>
  <c r="AA379" i="10"/>
  <c r="Z379" i="10"/>
  <c r="U379" i="10"/>
  <c r="X379" i="10" s="1"/>
  <c r="Q379" i="10"/>
  <c r="G379" i="10"/>
  <c r="R379" i="10" s="1"/>
  <c r="AB378" i="10"/>
  <c r="AA378" i="10"/>
  <c r="Z378" i="10"/>
  <c r="Q378" i="10"/>
  <c r="G378" i="10"/>
  <c r="AB376" i="10"/>
  <c r="AA376" i="10"/>
  <c r="Z376" i="10"/>
  <c r="U376" i="10"/>
  <c r="X376" i="10" s="1"/>
  <c r="Q376" i="10"/>
  <c r="G376" i="10"/>
  <c r="AB375" i="10"/>
  <c r="AA375" i="10"/>
  <c r="Z375" i="10"/>
  <c r="Q375" i="10"/>
  <c r="G375" i="10"/>
  <c r="H375" i="10" s="1"/>
  <c r="AB373" i="10"/>
  <c r="AA373" i="10"/>
  <c r="Z373" i="10"/>
  <c r="U373" i="10"/>
  <c r="X373" i="10" s="1"/>
  <c r="Q373" i="10"/>
  <c r="G373" i="10"/>
  <c r="AB372" i="10"/>
  <c r="AA372" i="10"/>
  <c r="Z372" i="10"/>
  <c r="Q372" i="10"/>
  <c r="G372" i="10"/>
  <c r="AB370" i="10"/>
  <c r="AA370" i="10"/>
  <c r="Z370" i="10"/>
  <c r="U370" i="10"/>
  <c r="X370" i="10" s="1"/>
  <c r="Q370" i="10"/>
  <c r="G370" i="10"/>
  <c r="R370" i="10" s="1"/>
  <c r="AB369" i="10"/>
  <c r="AA369" i="10"/>
  <c r="Z369" i="10"/>
  <c r="Q369" i="10"/>
  <c r="G369" i="10"/>
  <c r="H370" i="10" l="1"/>
  <c r="I370" i="10" s="1"/>
  <c r="K370" i="10" s="1"/>
  <c r="S370" i="10" s="1"/>
  <c r="H379" i="10"/>
  <c r="I379" i="10" s="1"/>
  <c r="K379" i="10" s="1"/>
  <c r="S379" i="10" s="1"/>
  <c r="H373" i="10"/>
  <c r="I373" i="10" s="1"/>
  <c r="K373" i="10" s="1"/>
  <c r="R375" i="10"/>
  <c r="R373" i="10"/>
  <c r="S381" i="10"/>
  <c r="S382" i="10"/>
  <c r="H378" i="10"/>
  <c r="I378" i="10" s="1"/>
  <c r="K378" i="10" s="1"/>
  <c r="R378" i="10"/>
  <c r="I375" i="10"/>
  <c r="K375" i="10" s="1"/>
  <c r="H376" i="10"/>
  <c r="I376" i="10" s="1"/>
  <c r="K376" i="10" s="1"/>
  <c r="R376" i="10"/>
  <c r="H372" i="10"/>
  <c r="I372" i="10" s="1"/>
  <c r="K372" i="10" s="1"/>
  <c r="R372" i="10"/>
  <c r="H369" i="10"/>
  <c r="I369" i="10" s="1"/>
  <c r="K369" i="10" s="1"/>
  <c r="R369" i="10"/>
  <c r="AB367" i="10"/>
  <c r="AA367" i="10"/>
  <c r="Z367" i="10"/>
  <c r="U367" i="10"/>
  <c r="X367" i="10" s="1"/>
  <c r="Q367" i="10"/>
  <c r="G367" i="10"/>
  <c r="AB366" i="10"/>
  <c r="AA366" i="10"/>
  <c r="Z366" i="10"/>
  <c r="Q366" i="10"/>
  <c r="G366" i="10"/>
  <c r="R366" i="10" s="1"/>
  <c r="AB364" i="10"/>
  <c r="AA364" i="10"/>
  <c r="Z364" i="10"/>
  <c r="U364" i="10"/>
  <c r="X364" i="10" s="1"/>
  <c r="Q364" i="10"/>
  <c r="G364" i="10"/>
  <c r="R364" i="10" s="1"/>
  <c r="AB363" i="10"/>
  <c r="AA363" i="10"/>
  <c r="Z363" i="10"/>
  <c r="Q363" i="10"/>
  <c r="G363" i="10"/>
  <c r="S375" i="10" l="1"/>
  <c r="S373" i="10"/>
  <c r="T381" i="10"/>
  <c r="U381" i="10" s="1"/>
  <c r="X381" i="10" s="1"/>
  <c r="S378" i="10"/>
  <c r="T378" i="10" s="1"/>
  <c r="U378" i="10" s="1"/>
  <c r="X378" i="10" s="1"/>
  <c r="S376" i="10"/>
  <c r="T375" i="10" s="1"/>
  <c r="U375" i="10" s="1"/>
  <c r="X375" i="10" s="1"/>
  <c r="S372" i="10"/>
  <c r="T372" i="10" s="1"/>
  <c r="U372" i="10" s="1"/>
  <c r="X372" i="10" s="1"/>
  <c r="S369" i="10"/>
  <c r="T369" i="10" s="1"/>
  <c r="U369" i="10" s="1"/>
  <c r="X369" i="10" s="1"/>
  <c r="H366" i="10"/>
  <c r="I366" i="10" s="1"/>
  <c r="K366" i="10" s="1"/>
  <c r="S366" i="10" s="1"/>
  <c r="H367" i="10"/>
  <c r="I367" i="10" s="1"/>
  <c r="K367" i="10" s="1"/>
  <c r="R367" i="10"/>
  <c r="H363" i="10"/>
  <c r="I363" i="10" s="1"/>
  <c r="K363" i="10" s="1"/>
  <c r="R363" i="10"/>
  <c r="H364" i="10"/>
  <c r="I364" i="10" s="1"/>
  <c r="K364" i="10" s="1"/>
  <c r="S364" i="10" s="1"/>
  <c r="AB361" i="10"/>
  <c r="AA361" i="10"/>
  <c r="Z361" i="10"/>
  <c r="U361" i="10"/>
  <c r="X361" i="10" s="1"/>
  <c r="Q361" i="10"/>
  <c r="G361" i="10"/>
  <c r="AB360" i="10"/>
  <c r="AA360" i="10"/>
  <c r="Z360" i="10"/>
  <c r="Q360" i="10"/>
  <c r="G360" i="10"/>
  <c r="R360" i="10" s="1"/>
  <c r="AB358" i="10"/>
  <c r="AA358" i="10"/>
  <c r="Z358" i="10"/>
  <c r="U358" i="10"/>
  <c r="X358" i="10" s="1"/>
  <c r="Q358" i="10"/>
  <c r="G358" i="10"/>
  <c r="R358" i="10" s="1"/>
  <c r="AB357" i="10"/>
  <c r="AA357" i="10"/>
  <c r="Z357" i="10"/>
  <c r="Q357" i="10"/>
  <c r="G357" i="10"/>
  <c r="S367" i="10" l="1"/>
  <c r="T366" i="10" s="1"/>
  <c r="U366" i="10" s="1"/>
  <c r="X366" i="10" s="1"/>
  <c r="S363" i="10"/>
  <c r="T363" i="10" s="1"/>
  <c r="U363" i="10" s="1"/>
  <c r="X363" i="10" s="1"/>
  <c r="H360" i="10"/>
  <c r="I360" i="10" s="1"/>
  <c r="K360" i="10" s="1"/>
  <c r="S360" i="10" s="1"/>
  <c r="H361" i="10"/>
  <c r="I361" i="10" s="1"/>
  <c r="K361" i="10" s="1"/>
  <c r="R361" i="10"/>
  <c r="H357" i="10"/>
  <c r="I357" i="10" s="1"/>
  <c r="K357" i="10" s="1"/>
  <c r="R357" i="10"/>
  <c r="H358" i="10"/>
  <c r="I358" i="10" s="1"/>
  <c r="K358" i="10" s="1"/>
  <c r="S358" i="10" s="1"/>
  <c r="AB355" i="10"/>
  <c r="AA355" i="10"/>
  <c r="Z355" i="10"/>
  <c r="U355" i="10"/>
  <c r="X355" i="10" s="1"/>
  <c r="Q355" i="10"/>
  <c r="G355" i="10"/>
  <c r="AB354" i="10"/>
  <c r="AA354" i="10"/>
  <c r="Z354" i="10"/>
  <c r="Q354" i="10"/>
  <c r="G354" i="10"/>
  <c r="H354" i="10" s="1"/>
  <c r="AB352" i="10"/>
  <c r="AA352" i="10"/>
  <c r="Z352" i="10"/>
  <c r="U352" i="10"/>
  <c r="X352" i="10" s="1"/>
  <c r="Q352" i="10"/>
  <c r="G352" i="10"/>
  <c r="H352" i="10" s="1"/>
  <c r="AB351" i="10"/>
  <c r="AA351" i="10"/>
  <c r="Z351" i="10"/>
  <c r="Q351" i="10"/>
  <c r="G351" i="10"/>
  <c r="AB349" i="10"/>
  <c r="AA349" i="10"/>
  <c r="Z349" i="10"/>
  <c r="U349" i="10"/>
  <c r="X349" i="10" s="1"/>
  <c r="Q349" i="10"/>
  <c r="G349" i="10"/>
  <c r="AB348" i="10"/>
  <c r="AA348" i="10"/>
  <c r="Z348" i="10"/>
  <c r="Q348" i="10"/>
  <c r="G348" i="10"/>
  <c r="R348" i="10" s="1"/>
  <c r="AB346" i="10"/>
  <c r="AA346" i="10"/>
  <c r="Z346" i="10"/>
  <c r="U346" i="10"/>
  <c r="X346" i="10" s="1"/>
  <c r="Q346" i="10"/>
  <c r="G346" i="10"/>
  <c r="AB345" i="10"/>
  <c r="AA345" i="10"/>
  <c r="Z345" i="10"/>
  <c r="Q345" i="10"/>
  <c r="G345" i="10"/>
  <c r="R345" i="10" s="1"/>
  <c r="AB343" i="10"/>
  <c r="AA343" i="10"/>
  <c r="Z343" i="10"/>
  <c r="U343" i="10"/>
  <c r="X343" i="10" s="1"/>
  <c r="Q343" i="10"/>
  <c r="G343" i="10"/>
  <c r="R343" i="10" s="1"/>
  <c r="AB342" i="10"/>
  <c r="AA342" i="10"/>
  <c r="Z342" i="10"/>
  <c r="Q342" i="10"/>
  <c r="G342" i="10"/>
  <c r="AB340" i="10"/>
  <c r="AA340" i="10"/>
  <c r="Z340" i="10"/>
  <c r="U340" i="10"/>
  <c r="X340" i="10" s="1"/>
  <c r="Q340" i="10"/>
  <c r="G340" i="10"/>
  <c r="R340" i="10" s="1"/>
  <c r="AB339" i="10"/>
  <c r="AA339" i="10"/>
  <c r="Z339" i="10"/>
  <c r="Q339" i="10"/>
  <c r="G339" i="10"/>
  <c r="AB337" i="10"/>
  <c r="AA337" i="10"/>
  <c r="Z337" i="10"/>
  <c r="U337" i="10"/>
  <c r="X337" i="10" s="1"/>
  <c r="Q337" i="10"/>
  <c r="G337" i="10"/>
  <c r="R337" i="10" s="1"/>
  <c r="AB336" i="10"/>
  <c r="AA336" i="10"/>
  <c r="Z336" i="10"/>
  <c r="Q336" i="10"/>
  <c r="G336" i="10"/>
  <c r="H336" i="10" s="1"/>
  <c r="AB334" i="10"/>
  <c r="AA334" i="10"/>
  <c r="Z334" i="10"/>
  <c r="U334" i="10"/>
  <c r="X334" i="10" s="1"/>
  <c r="Q334" i="10"/>
  <c r="G334" i="10"/>
  <c r="H334" i="10" s="1"/>
  <c r="AB333" i="10"/>
  <c r="AA333" i="10"/>
  <c r="Z333" i="10"/>
  <c r="Q333" i="10"/>
  <c r="G333" i="10"/>
  <c r="AB328" i="10"/>
  <c r="AA328" i="10"/>
  <c r="Z328" i="10"/>
  <c r="U328" i="10"/>
  <c r="X328" i="10" s="1"/>
  <c r="Q328" i="10"/>
  <c r="G328" i="10"/>
  <c r="R328" i="10" s="1"/>
  <c r="AB327" i="10"/>
  <c r="AA327" i="10"/>
  <c r="Z327" i="10"/>
  <c r="Q327" i="10"/>
  <c r="G327" i="10"/>
  <c r="AB325" i="10"/>
  <c r="AA325" i="10"/>
  <c r="Z325" i="10"/>
  <c r="U325" i="10"/>
  <c r="X325" i="10" s="1"/>
  <c r="Q325" i="10"/>
  <c r="G325" i="10"/>
  <c r="AB324" i="10"/>
  <c r="AA324" i="10"/>
  <c r="Z324" i="10"/>
  <c r="Q324" i="10"/>
  <c r="G324" i="10"/>
  <c r="H324" i="10" s="1"/>
  <c r="AB322" i="10"/>
  <c r="AA322" i="10"/>
  <c r="Z322" i="10"/>
  <c r="U322" i="10"/>
  <c r="X322" i="10" s="1"/>
  <c r="Q322" i="10"/>
  <c r="G322" i="10"/>
  <c r="AB321" i="10"/>
  <c r="AA321" i="10"/>
  <c r="Z321" i="10"/>
  <c r="Q321" i="10"/>
  <c r="G321" i="10"/>
  <c r="H321" i="10" s="1"/>
  <c r="H348" i="10" l="1"/>
  <c r="I348" i="10" s="1"/>
  <c r="K348" i="10" s="1"/>
  <c r="S348" i="10" s="1"/>
  <c r="R334" i="10"/>
  <c r="R352" i="10"/>
  <c r="R354" i="10"/>
  <c r="R321" i="10"/>
  <c r="R324" i="10"/>
  <c r="H328" i="10"/>
  <c r="I328" i="10" s="1"/>
  <c r="K328" i="10" s="1"/>
  <c r="S328" i="10" s="1"/>
  <c r="R336" i="10"/>
  <c r="I352" i="10"/>
  <c r="K352" i="10" s="1"/>
  <c r="I354" i="10"/>
  <c r="K354" i="10" s="1"/>
  <c r="I334" i="10"/>
  <c r="K334" i="10" s="1"/>
  <c r="H339" i="10"/>
  <c r="I339" i="10" s="1"/>
  <c r="K339" i="10" s="1"/>
  <c r="R339" i="10"/>
  <c r="H343" i="10"/>
  <c r="I343" i="10" s="1"/>
  <c r="K343" i="10" s="1"/>
  <c r="S343" i="10" s="1"/>
  <c r="I321" i="10"/>
  <c r="K321" i="10" s="1"/>
  <c r="S361" i="10"/>
  <c r="T360" i="10" s="1"/>
  <c r="U360" i="10" s="1"/>
  <c r="X360" i="10" s="1"/>
  <c r="S357" i="10"/>
  <c r="T357" i="10" s="1"/>
  <c r="U357" i="10" s="1"/>
  <c r="X357" i="10" s="1"/>
  <c r="H355" i="10"/>
  <c r="I355" i="10" s="1"/>
  <c r="K355" i="10" s="1"/>
  <c r="R355" i="10"/>
  <c r="H351" i="10"/>
  <c r="I351" i="10" s="1"/>
  <c r="K351" i="10" s="1"/>
  <c r="R351" i="10"/>
  <c r="H349" i="10"/>
  <c r="I349" i="10" s="1"/>
  <c r="K349" i="10" s="1"/>
  <c r="R349" i="10"/>
  <c r="H345" i="10"/>
  <c r="I345" i="10" s="1"/>
  <c r="K345" i="10" s="1"/>
  <c r="S345" i="10" s="1"/>
  <c r="H346" i="10"/>
  <c r="I346" i="10" s="1"/>
  <c r="K346" i="10" s="1"/>
  <c r="R346" i="10"/>
  <c r="H342" i="10"/>
  <c r="I342" i="10" s="1"/>
  <c r="K342" i="10" s="1"/>
  <c r="R342" i="10"/>
  <c r="H340" i="10"/>
  <c r="I340" i="10" s="1"/>
  <c r="K340" i="10" s="1"/>
  <c r="S340" i="10" s="1"/>
  <c r="I336" i="10"/>
  <c r="K336" i="10" s="1"/>
  <c r="H337" i="10"/>
  <c r="I337" i="10" s="1"/>
  <c r="K337" i="10" s="1"/>
  <c r="S337" i="10" s="1"/>
  <c r="H333" i="10"/>
  <c r="I333" i="10" s="1"/>
  <c r="K333" i="10" s="1"/>
  <c r="R333" i="10"/>
  <c r="H327" i="10"/>
  <c r="I327" i="10" s="1"/>
  <c r="K327" i="10" s="1"/>
  <c r="R327" i="10"/>
  <c r="I324" i="10"/>
  <c r="K324" i="10" s="1"/>
  <c r="H325" i="10"/>
  <c r="I325" i="10" s="1"/>
  <c r="K325" i="10" s="1"/>
  <c r="R325" i="10"/>
  <c r="H322" i="10"/>
  <c r="I322" i="10" s="1"/>
  <c r="K322" i="10" s="1"/>
  <c r="R322" i="10"/>
  <c r="AB623" i="9"/>
  <c r="AA623" i="9"/>
  <c r="Z623" i="9"/>
  <c r="U623" i="9"/>
  <c r="X623" i="9" s="1"/>
  <c r="Q623" i="9"/>
  <c r="G623" i="9"/>
  <c r="AB622" i="9"/>
  <c r="AA622" i="9"/>
  <c r="Z622" i="9"/>
  <c r="Q622" i="9"/>
  <c r="G622" i="9"/>
  <c r="S352" i="10" l="1"/>
  <c r="S354" i="10"/>
  <c r="S321" i="10"/>
  <c r="S336" i="10"/>
  <c r="T336" i="10" s="1"/>
  <c r="U336" i="10" s="1"/>
  <c r="X336" i="10" s="1"/>
  <c r="S324" i="10"/>
  <c r="S339" i="10"/>
  <c r="T339" i="10" s="1"/>
  <c r="U339" i="10" s="1"/>
  <c r="X339" i="10" s="1"/>
  <c r="S334" i="10"/>
  <c r="S355" i="10"/>
  <c r="T354" i="10" s="1"/>
  <c r="U354" i="10" s="1"/>
  <c r="X354" i="10" s="1"/>
  <c r="S351" i="10"/>
  <c r="T351" i="10" s="1"/>
  <c r="U351" i="10" s="1"/>
  <c r="X351" i="10" s="1"/>
  <c r="S349" i="10"/>
  <c r="T348" i="10" s="1"/>
  <c r="U348" i="10" s="1"/>
  <c r="X348" i="10" s="1"/>
  <c r="S346" i="10"/>
  <c r="T345" i="10" s="1"/>
  <c r="U345" i="10" s="1"/>
  <c r="X345" i="10" s="1"/>
  <c r="S342" i="10"/>
  <c r="T342" i="10" s="1"/>
  <c r="U342" i="10" s="1"/>
  <c r="X342" i="10" s="1"/>
  <c r="S333" i="10"/>
  <c r="T333" i="10" s="1"/>
  <c r="U333" i="10" s="1"/>
  <c r="X333" i="10" s="1"/>
  <c r="S327" i="10"/>
  <c r="T327" i="10" s="1"/>
  <c r="U327" i="10" s="1"/>
  <c r="X327" i="10" s="1"/>
  <c r="S325" i="10"/>
  <c r="T324" i="10" s="1"/>
  <c r="U324" i="10" s="1"/>
  <c r="X324" i="10" s="1"/>
  <c r="S322" i="10"/>
  <c r="R622" i="9"/>
  <c r="H622" i="9"/>
  <c r="I622" i="9" s="1"/>
  <c r="K622" i="9" s="1"/>
  <c r="H623" i="9"/>
  <c r="I623" i="9" s="1"/>
  <c r="K623" i="9" s="1"/>
  <c r="R623" i="9"/>
  <c r="AB620" i="9"/>
  <c r="AA620" i="9"/>
  <c r="Z620" i="9"/>
  <c r="U620" i="9"/>
  <c r="X620" i="9" s="1"/>
  <c r="Q620" i="9"/>
  <c r="G620" i="9"/>
  <c r="AB619" i="9"/>
  <c r="AA619" i="9"/>
  <c r="Z619" i="9"/>
  <c r="Q619" i="9"/>
  <c r="G619" i="9"/>
  <c r="H620" i="9" l="1"/>
  <c r="I620" i="9" s="1"/>
  <c r="K620" i="9" s="1"/>
  <c r="R620" i="9"/>
  <c r="T321" i="10"/>
  <c r="U321" i="10" s="1"/>
  <c r="X321" i="10" s="1"/>
  <c r="S622" i="9"/>
  <c r="S623" i="9"/>
  <c r="H619" i="9"/>
  <c r="I619" i="9" s="1"/>
  <c r="K619" i="9" s="1"/>
  <c r="R619" i="9"/>
  <c r="S620" i="9" l="1"/>
  <c r="T622" i="9"/>
  <c r="U622" i="9" s="1"/>
  <c r="X622" i="9" s="1"/>
  <c r="S619" i="9"/>
  <c r="T619" i="9" l="1"/>
  <c r="U619" i="9" s="1"/>
  <c r="X619" i="9" s="1"/>
  <c r="Q606" i="9"/>
  <c r="Q608" i="9"/>
  <c r="AB617" i="9" l="1"/>
  <c r="AA617" i="9"/>
  <c r="Z617" i="9"/>
  <c r="U617" i="9"/>
  <c r="X617" i="9" s="1"/>
  <c r="Q617" i="9"/>
  <c r="G617" i="9"/>
  <c r="AB616" i="9"/>
  <c r="AA616" i="9"/>
  <c r="Z616" i="9"/>
  <c r="U616" i="9"/>
  <c r="X616" i="9" s="1"/>
  <c r="Q616" i="9"/>
  <c r="G616" i="9"/>
  <c r="AB615" i="9"/>
  <c r="AA615" i="9"/>
  <c r="Z615" i="9"/>
  <c r="U615" i="9"/>
  <c r="X615" i="9" s="1"/>
  <c r="Q615" i="9"/>
  <c r="G615" i="9"/>
  <c r="AB614" i="9"/>
  <c r="AA614" i="9"/>
  <c r="Z614" i="9"/>
  <c r="U614" i="9"/>
  <c r="X614" i="9" s="1"/>
  <c r="Q614" i="9"/>
  <c r="G614" i="9"/>
  <c r="AB613" i="9"/>
  <c r="AA613" i="9"/>
  <c r="Z613" i="9"/>
  <c r="Q613" i="9"/>
  <c r="G613" i="9"/>
  <c r="R613" i="9" s="1"/>
  <c r="AB611" i="9"/>
  <c r="AA611" i="9"/>
  <c r="Z611" i="9"/>
  <c r="U611" i="9"/>
  <c r="X611" i="9" s="1"/>
  <c r="G611" i="9"/>
  <c r="H611" i="9" s="1"/>
  <c r="I611" i="9" s="1"/>
  <c r="K611" i="9" s="1"/>
  <c r="AB610" i="9"/>
  <c r="AA610" i="9"/>
  <c r="Z610" i="9"/>
  <c r="Q610" i="9"/>
  <c r="G610" i="9"/>
  <c r="R610" i="9" s="1"/>
  <c r="AB608" i="9"/>
  <c r="AA608" i="9"/>
  <c r="Z608" i="9"/>
  <c r="U608" i="9"/>
  <c r="X608" i="9" s="1"/>
  <c r="G608" i="9"/>
  <c r="R608" i="9" s="1"/>
  <c r="AB607" i="9"/>
  <c r="AA607" i="9"/>
  <c r="Z607" i="9"/>
  <c r="U607" i="9"/>
  <c r="X607" i="9" s="1"/>
  <c r="Q607" i="9"/>
  <c r="G607" i="9"/>
  <c r="R607" i="9" s="1"/>
  <c r="AB606" i="9"/>
  <c r="AA606" i="9"/>
  <c r="Z606" i="9"/>
  <c r="G606" i="9"/>
  <c r="R606" i="9" s="1"/>
  <c r="AB604" i="9"/>
  <c r="AA604" i="9"/>
  <c r="Z604" i="9"/>
  <c r="U604" i="9"/>
  <c r="X604" i="9" s="1"/>
  <c r="G604" i="9"/>
  <c r="AB603" i="9"/>
  <c r="AA603" i="9"/>
  <c r="Z603" i="9"/>
  <c r="Q603" i="9"/>
  <c r="G603" i="9"/>
  <c r="H603" i="9" s="1"/>
  <c r="AB601" i="9"/>
  <c r="AA601" i="9"/>
  <c r="Z601" i="9"/>
  <c r="U601" i="9"/>
  <c r="X601" i="9" s="1"/>
  <c r="Q601" i="9"/>
  <c r="G601" i="9"/>
  <c r="R601" i="9" s="1"/>
  <c r="AB600" i="9"/>
  <c r="AA600" i="9"/>
  <c r="Z600" i="9"/>
  <c r="Q600" i="9"/>
  <c r="G600" i="9"/>
  <c r="AB598" i="9"/>
  <c r="AA598" i="9"/>
  <c r="Z598" i="9"/>
  <c r="U598" i="9"/>
  <c r="X598" i="9" s="1"/>
  <c r="Q598" i="9"/>
  <c r="G598" i="9"/>
  <c r="R598" i="9" s="1"/>
  <c r="AB597" i="9"/>
  <c r="AA597" i="9"/>
  <c r="Z597" i="9"/>
  <c r="U597" i="9"/>
  <c r="X597" i="9" s="1"/>
  <c r="Q597" i="9"/>
  <c r="G597" i="9"/>
  <c r="R597" i="9" s="1"/>
  <c r="AB596" i="9"/>
  <c r="AA596" i="9"/>
  <c r="Z596" i="9"/>
  <c r="Q596" i="9"/>
  <c r="G596" i="9"/>
  <c r="R596" i="9" s="1"/>
  <c r="AB594" i="9"/>
  <c r="AA594" i="9"/>
  <c r="Z594" i="9"/>
  <c r="U594" i="9"/>
  <c r="X594" i="9" s="1"/>
  <c r="Q594" i="9"/>
  <c r="G594" i="9"/>
  <c r="R594" i="9" s="1"/>
  <c r="AB593" i="9"/>
  <c r="AA593" i="9"/>
  <c r="Z593" i="9"/>
  <c r="U593" i="9"/>
  <c r="X593" i="9" s="1"/>
  <c r="Q593" i="9"/>
  <c r="G593" i="9"/>
  <c r="R593" i="9" s="1"/>
  <c r="AB592" i="9"/>
  <c r="AA592" i="9"/>
  <c r="Z592" i="9"/>
  <c r="U592" i="9"/>
  <c r="X592" i="9" s="1"/>
  <c r="Q592" i="9"/>
  <c r="G592" i="9"/>
  <c r="R592" i="9" s="1"/>
  <c r="AB591" i="9"/>
  <c r="AA591" i="9"/>
  <c r="Z591" i="9"/>
  <c r="U591" i="9"/>
  <c r="X591" i="9" s="1"/>
  <c r="Q591" i="9"/>
  <c r="G591" i="9"/>
  <c r="R591" i="9" s="1"/>
  <c r="AB590" i="9"/>
  <c r="AA590" i="9"/>
  <c r="Z590" i="9"/>
  <c r="U590" i="9"/>
  <c r="X590" i="9" s="1"/>
  <c r="Q590" i="9"/>
  <c r="G590" i="9"/>
  <c r="R590" i="9" s="1"/>
  <c r="AB589" i="9"/>
  <c r="AA589" i="9"/>
  <c r="Z589" i="9"/>
  <c r="U589" i="9"/>
  <c r="X589" i="9" s="1"/>
  <c r="Q589" i="9"/>
  <c r="G589" i="9"/>
  <c r="R589" i="9" s="1"/>
  <c r="AB588" i="9"/>
  <c r="AA588" i="9"/>
  <c r="Z588" i="9"/>
  <c r="Q588" i="9"/>
  <c r="G588" i="9"/>
  <c r="R588" i="9" s="1"/>
  <c r="H601" i="9" l="1"/>
  <c r="I601" i="9" s="1"/>
  <c r="K601" i="9" s="1"/>
  <c r="S601" i="9" s="1"/>
  <c r="H589" i="9"/>
  <c r="I589" i="9" s="1"/>
  <c r="K589" i="9" s="1"/>
  <c r="S589" i="9" s="1"/>
  <c r="H593" i="9"/>
  <c r="I593" i="9" s="1"/>
  <c r="K593" i="9" s="1"/>
  <c r="S593" i="9" s="1"/>
  <c r="H594" i="9"/>
  <c r="I594" i="9" s="1"/>
  <c r="K594" i="9" s="1"/>
  <c r="S594" i="9" s="1"/>
  <c r="H590" i="9"/>
  <c r="I590" i="9" s="1"/>
  <c r="K590" i="9" s="1"/>
  <c r="S590" i="9" s="1"/>
  <c r="H591" i="9"/>
  <c r="I591" i="9" s="1"/>
  <c r="K591" i="9" s="1"/>
  <c r="S591" i="9" s="1"/>
  <c r="H592" i="9"/>
  <c r="I592" i="9" s="1"/>
  <c r="K592" i="9" s="1"/>
  <c r="S592" i="9" s="1"/>
  <c r="H613" i="9"/>
  <c r="I613" i="9" s="1"/>
  <c r="K613" i="9" s="1"/>
  <c r="S613" i="9" s="1"/>
  <c r="H614" i="9"/>
  <c r="I614" i="9" s="1"/>
  <c r="K614" i="9" s="1"/>
  <c r="R614" i="9"/>
  <c r="H615" i="9"/>
  <c r="I615" i="9" s="1"/>
  <c r="K615" i="9" s="1"/>
  <c r="R615" i="9"/>
  <c r="H616" i="9"/>
  <c r="I616" i="9" s="1"/>
  <c r="K616" i="9" s="1"/>
  <c r="R616" i="9"/>
  <c r="H617" i="9"/>
  <c r="I617" i="9" s="1"/>
  <c r="K617" i="9" s="1"/>
  <c r="R617" i="9"/>
  <c r="H610" i="9"/>
  <c r="I610" i="9" s="1"/>
  <c r="K610" i="9" s="1"/>
  <c r="S610" i="9" s="1"/>
  <c r="R611" i="9"/>
  <c r="S611" i="9" s="1"/>
  <c r="H607" i="9"/>
  <c r="I607" i="9" s="1"/>
  <c r="K607" i="9" s="1"/>
  <c r="S607" i="9" s="1"/>
  <c r="H608" i="9"/>
  <c r="I608" i="9" s="1"/>
  <c r="K608" i="9" s="1"/>
  <c r="S608" i="9" s="1"/>
  <c r="H606" i="9"/>
  <c r="I606" i="9" s="1"/>
  <c r="K606" i="9" s="1"/>
  <c r="R603" i="9"/>
  <c r="I603" i="9"/>
  <c r="K603" i="9" s="1"/>
  <c r="H604" i="9"/>
  <c r="I604" i="9" s="1"/>
  <c r="K604" i="9" s="1"/>
  <c r="R604" i="9"/>
  <c r="H600" i="9"/>
  <c r="I600" i="9" s="1"/>
  <c r="K600" i="9" s="1"/>
  <c r="R600" i="9"/>
  <c r="H596" i="9"/>
  <c r="I596" i="9" s="1"/>
  <c r="K596" i="9" s="1"/>
  <c r="H597" i="9"/>
  <c r="I597" i="9" s="1"/>
  <c r="K597" i="9" s="1"/>
  <c r="S597" i="9" s="1"/>
  <c r="H598" i="9"/>
  <c r="I598" i="9" s="1"/>
  <c r="K598" i="9" s="1"/>
  <c r="S598" i="9" s="1"/>
  <c r="H588" i="9"/>
  <c r="I588" i="9" s="1"/>
  <c r="K588" i="9" s="1"/>
  <c r="S588" i="9" s="1"/>
  <c r="AB319" i="10"/>
  <c r="AA319" i="10"/>
  <c r="Z319" i="10"/>
  <c r="U319" i="10"/>
  <c r="X319" i="10" s="1"/>
  <c r="Q319" i="10"/>
  <c r="G319" i="10"/>
  <c r="AB318" i="10"/>
  <c r="AA318" i="10"/>
  <c r="Z318" i="10"/>
  <c r="Q318" i="10"/>
  <c r="G318" i="10"/>
  <c r="AB316" i="10"/>
  <c r="AA316" i="10"/>
  <c r="Z316" i="10"/>
  <c r="U316" i="10"/>
  <c r="X316" i="10" s="1"/>
  <c r="Q316" i="10"/>
  <c r="G316" i="10"/>
  <c r="AB315" i="10"/>
  <c r="AA315" i="10"/>
  <c r="Z315" i="10"/>
  <c r="Q315" i="10"/>
  <c r="G315" i="10"/>
  <c r="AB313" i="10"/>
  <c r="AA313" i="10"/>
  <c r="Z313" i="10"/>
  <c r="U313" i="10"/>
  <c r="X313" i="10" s="1"/>
  <c r="Q313" i="10"/>
  <c r="G313" i="10"/>
  <c r="R313" i="10" s="1"/>
  <c r="AB312" i="10"/>
  <c r="AA312" i="10"/>
  <c r="Z312" i="10"/>
  <c r="Q312" i="10"/>
  <c r="G312" i="10"/>
  <c r="R312" i="10" s="1"/>
  <c r="AB310" i="10"/>
  <c r="AA310" i="10"/>
  <c r="Z310" i="10"/>
  <c r="U310" i="10"/>
  <c r="X310" i="10" s="1"/>
  <c r="Q310" i="10"/>
  <c r="G310" i="10"/>
  <c r="H310" i="10" s="1"/>
  <c r="AB309" i="10"/>
  <c r="AA309" i="10"/>
  <c r="Z309" i="10"/>
  <c r="Q309" i="10"/>
  <c r="G309" i="10"/>
  <c r="AB307" i="10"/>
  <c r="AA307" i="10"/>
  <c r="Z307" i="10"/>
  <c r="U307" i="10"/>
  <c r="X307" i="10" s="1"/>
  <c r="Q307" i="10"/>
  <c r="G307" i="10"/>
  <c r="AB306" i="10"/>
  <c r="AA306" i="10"/>
  <c r="Z306" i="10"/>
  <c r="Q306" i="10"/>
  <c r="G306" i="10"/>
  <c r="R306" i="10" s="1"/>
  <c r="AB304" i="10"/>
  <c r="AA304" i="10"/>
  <c r="Z304" i="10"/>
  <c r="U304" i="10"/>
  <c r="X304" i="10" s="1"/>
  <c r="Q304" i="10"/>
  <c r="G304" i="10"/>
  <c r="R304" i="10" s="1"/>
  <c r="AB303" i="10"/>
  <c r="AA303" i="10"/>
  <c r="Z303" i="10"/>
  <c r="Q303" i="10"/>
  <c r="G303" i="10"/>
  <c r="R303" i="10" s="1"/>
  <c r="AB301" i="10"/>
  <c r="AA301" i="10"/>
  <c r="Z301" i="10"/>
  <c r="U301" i="10"/>
  <c r="X301" i="10" s="1"/>
  <c r="Q301" i="10"/>
  <c r="G301" i="10"/>
  <c r="AB300" i="10"/>
  <c r="AA300" i="10"/>
  <c r="Z300" i="10"/>
  <c r="Q300" i="10"/>
  <c r="G300" i="10"/>
  <c r="AB298" i="10"/>
  <c r="AA298" i="10"/>
  <c r="Z298" i="10"/>
  <c r="U298" i="10"/>
  <c r="X298" i="10" s="1"/>
  <c r="Q298" i="10"/>
  <c r="G298" i="10"/>
  <c r="H298" i="10" s="1"/>
  <c r="AB297" i="10"/>
  <c r="AA297" i="10"/>
  <c r="Z297" i="10"/>
  <c r="Q297" i="10"/>
  <c r="G297" i="10"/>
  <c r="R297" i="10" s="1"/>
  <c r="AB295" i="10"/>
  <c r="AA295" i="10"/>
  <c r="Z295" i="10"/>
  <c r="U295" i="10"/>
  <c r="X295" i="10" s="1"/>
  <c r="Q295" i="10"/>
  <c r="G295" i="10"/>
  <c r="H295" i="10" s="1"/>
  <c r="I295" i="10" s="1"/>
  <c r="K295" i="10" s="1"/>
  <c r="AB294" i="10"/>
  <c r="AA294" i="10"/>
  <c r="Z294" i="10"/>
  <c r="Q294" i="10"/>
  <c r="G294" i="10"/>
  <c r="H294" i="10" s="1"/>
  <c r="AB292" i="10"/>
  <c r="AA292" i="10"/>
  <c r="Z292" i="10"/>
  <c r="U292" i="10"/>
  <c r="X292" i="10" s="1"/>
  <c r="Q292" i="10"/>
  <c r="G292" i="10"/>
  <c r="R292" i="10" s="1"/>
  <c r="AB291" i="10"/>
  <c r="AA291" i="10"/>
  <c r="Z291" i="10"/>
  <c r="Q291" i="10"/>
  <c r="G291" i="10"/>
  <c r="R291" i="10" s="1"/>
  <c r="AB289" i="10"/>
  <c r="AA289" i="10"/>
  <c r="Z289" i="10"/>
  <c r="U289" i="10"/>
  <c r="X289" i="10" s="1"/>
  <c r="Q289" i="10"/>
  <c r="G289" i="10"/>
  <c r="R289" i="10" s="1"/>
  <c r="AB288" i="10"/>
  <c r="AA288" i="10"/>
  <c r="Z288" i="10"/>
  <c r="Q288" i="10"/>
  <c r="G288" i="10"/>
  <c r="R288" i="10" s="1"/>
  <c r="AB286" i="10"/>
  <c r="AA286" i="10"/>
  <c r="Z286" i="10"/>
  <c r="U286" i="10"/>
  <c r="X286" i="10" s="1"/>
  <c r="Q286" i="10"/>
  <c r="G286" i="10"/>
  <c r="R286" i="10" s="1"/>
  <c r="AB285" i="10"/>
  <c r="AA285" i="10"/>
  <c r="Z285" i="10"/>
  <c r="Q285" i="10"/>
  <c r="G285" i="10"/>
  <c r="R285" i="10" s="1"/>
  <c r="T610" i="9" l="1"/>
  <c r="U610" i="9" s="1"/>
  <c r="X610" i="9" s="1"/>
  <c r="R295" i="10"/>
  <c r="S295" i="10" s="1"/>
  <c r="R310" i="10"/>
  <c r="H313" i="10"/>
  <c r="I313" i="10" s="1"/>
  <c r="K313" i="10" s="1"/>
  <c r="S313" i="10" s="1"/>
  <c r="H312" i="10"/>
  <c r="I312" i="10" s="1"/>
  <c r="K312" i="10" s="1"/>
  <c r="S312" i="10" s="1"/>
  <c r="H289" i="10"/>
  <c r="I289" i="10" s="1"/>
  <c r="K289" i="10" s="1"/>
  <c r="S289" i="10" s="1"/>
  <c r="I310" i="10"/>
  <c r="K310" i="10" s="1"/>
  <c r="S310" i="10" s="1"/>
  <c r="S616" i="9"/>
  <c r="S614" i="9"/>
  <c r="S615" i="9"/>
  <c r="S603" i="9"/>
  <c r="S617" i="9"/>
  <c r="S606" i="9"/>
  <c r="T606" i="9" s="1"/>
  <c r="U606" i="9" s="1"/>
  <c r="X606" i="9" s="1"/>
  <c r="S604" i="9"/>
  <c r="S600" i="9"/>
  <c r="T600" i="9" s="1"/>
  <c r="U600" i="9" s="1"/>
  <c r="X600" i="9" s="1"/>
  <c r="S596" i="9"/>
  <c r="T596" i="9" s="1"/>
  <c r="U596" i="9" s="1"/>
  <c r="X596" i="9" s="1"/>
  <c r="T588" i="9"/>
  <c r="U588" i="9" s="1"/>
  <c r="X588" i="9" s="1"/>
  <c r="H315" i="10"/>
  <c r="I315" i="10" s="1"/>
  <c r="K315" i="10" s="1"/>
  <c r="R315" i="10"/>
  <c r="H316" i="10"/>
  <c r="I316" i="10" s="1"/>
  <c r="K316" i="10" s="1"/>
  <c r="R316" i="10"/>
  <c r="H318" i="10"/>
  <c r="I318" i="10" s="1"/>
  <c r="K318" i="10" s="1"/>
  <c r="R318" i="10"/>
  <c r="H319" i="10"/>
  <c r="I319" i="10" s="1"/>
  <c r="K319" i="10" s="1"/>
  <c r="R319" i="10"/>
  <c r="H304" i="10"/>
  <c r="I304" i="10" s="1"/>
  <c r="K304" i="10" s="1"/>
  <c r="S304" i="10" s="1"/>
  <c r="H306" i="10"/>
  <c r="I306" i="10" s="1"/>
  <c r="K306" i="10" s="1"/>
  <c r="S306" i="10" s="1"/>
  <c r="H307" i="10"/>
  <c r="I307" i="10" s="1"/>
  <c r="K307" i="10" s="1"/>
  <c r="R307" i="10"/>
  <c r="H309" i="10"/>
  <c r="I309" i="10" s="1"/>
  <c r="K309" i="10" s="1"/>
  <c r="R309" i="10"/>
  <c r="H303" i="10"/>
  <c r="I303" i="10" s="1"/>
  <c r="K303" i="10" s="1"/>
  <c r="S303" i="10" s="1"/>
  <c r="H297" i="10"/>
  <c r="I297" i="10" s="1"/>
  <c r="K297" i="10" s="1"/>
  <c r="S297" i="10" s="1"/>
  <c r="I294" i="10"/>
  <c r="K294" i="10" s="1"/>
  <c r="R294" i="10"/>
  <c r="R298" i="10"/>
  <c r="H300" i="10"/>
  <c r="I300" i="10" s="1"/>
  <c r="K300" i="10" s="1"/>
  <c r="R300" i="10"/>
  <c r="I298" i="10"/>
  <c r="K298" i="10" s="1"/>
  <c r="H301" i="10"/>
  <c r="I301" i="10" s="1"/>
  <c r="K301" i="10" s="1"/>
  <c r="R301" i="10"/>
  <c r="H291" i="10"/>
  <c r="I291" i="10" s="1"/>
  <c r="K291" i="10" s="1"/>
  <c r="S291" i="10" s="1"/>
  <c r="H285" i="10"/>
  <c r="I285" i="10" s="1"/>
  <c r="K285" i="10" s="1"/>
  <c r="S285" i="10" s="1"/>
  <c r="H292" i="10"/>
  <c r="I292" i="10" s="1"/>
  <c r="K292" i="10" s="1"/>
  <c r="S292" i="10" s="1"/>
  <c r="H286" i="10"/>
  <c r="I286" i="10" s="1"/>
  <c r="K286" i="10" s="1"/>
  <c r="S286" i="10" s="1"/>
  <c r="H288" i="10"/>
  <c r="I288" i="10" s="1"/>
  <c r="K288" i="10" s="1"/>
  <c r="S288" i="10" s="1"/>
  <c r="AB283" i="10"/>
  <c r="AA283" i="10"/>
  <c r="Z283" i="10"/>
  <c r="U283" i="10"/>
  <c r="X283" i="10" s="1"/>
  <c r="Q283" i="10"/>
  <c r="G283" i="10"/>
  <c r="H283" i="10" s="1"/>
  <c r="AB282" i="10"/>
  <c r="AA282" i="10"/>
  <c r="Z282" i="10"/>
  <c r="Q282" i="10"/>
  <c r="G282" i="10"/>
  <c r="AB280" i="10"/>
  <c r="AA280" i="10"/>
  <c r="Z280" i="10"/>
  <c r="U280" i="10"/>
  <c r="X280" i="10" s="1"/>
  <c r="Q280" i="10"/>
  <c r="G280" i="10"/>
  <c r="AB279" i="10"/>
  <c r="AA279" i="10"/>
  <c r="Z279" i="10"/>
  <c r="Q279" i="10"/>
  <c r="G279" i="10"/>
  <c r="H279" i="10" s="1"/>
  <c r="I279" i="10" s="1"/>
  <c r="K279" i="10" s="1"/>
  <c r="AB277" i="10"/>
  <c r="AA277" i="10"/>
  <c r="Z277" i="10"/>
  <c r="U277" i="10"/>
  <c r="X277" i="10" s="1"/>
  <c r="Q277" i="10"/>
  <c r="G277" i="10"/>
  <c r="H277" i="10" s="1"/>
  <c r="I277" i="10" s="1"/>
  <c r="K277" i="10" s="1"/>
  <c r="AB276" i="10"/>
  <c r="AA276" i="10"/>
  <c r="Z276" i="10"/>
  <c r="Q276" i="10"/>
  <c r="G276" i="10"/>
  <c r="R276" i="10" s="1"/>
  <c r="AB274" i="10"/>
  <c r="AA274" i="10"/>
  <c r="Z274" i="10"/>
  <c r="U274" i="10"/>
  <c r="X274" i="10" s="1"/>
  <c r="Q274" i="10"/>
  <c r="G274" i="10"/>
  <c r="R274" i="10" s="1"/>
  <c r="AB273" i="10"/>
  <c r="AA273" i="10"/>
  <c r="Z273" i="10"/>
  <c r="Q273" i="10"/>
  <c r="G273" i="10"/>
  <c r="R273" i="10" s="1"/>
  <c r="AB271" i="10"/>
  <c r="AA271" i="10"/>
  <c r="Z271" i="10"/>
  <c r="U271" i="10"/>
  <c r="X271" i="10" s="1"/>
  <c r="Q271" i="10"/>
  <c r="G271" i="10"/>
  <c r="R271" i="10" s="1"/>
  <c r="AB270" i="10"/>
  <c r="AA270" i="10"/>
  <c r="Z270" i="10"/>
  <c r="Q270" i="10"/>
  <c r="G270" i="10"/>
  <c r="AB268" i="10"/>
  <c r="AA268" i="10"/>
  <c r="Z268" i="10"/>
  <c r="U268" i="10"/>
  <c r="X268" i="10" s="1"/>
  <c r="Q268" i="10"/>
  <c r="G268" i="10"/>
  <c r="AB267" i="10"/>
  <c r="AA267" i="10"/>
  <c r="Z267" i="10"/>
  <c r="Q267" i="10"/>
  <c r="G267" i="10"/>
  <c r="R267" i="10" s="1"/>
  <c r="AB265" i="10"/>
  <c r="AA265" i="10"/>
  <c r="Z265" i="10"/>
  <c r="U265" i="10"/>
  <c r="X265" i="10" s="1"/>
  <c r="Q265" i="10"/>
  <c r="G265" i="10"/>
  <c r="R265" i="10" s="1"/>
  <c r="AB264" i="10"/>
  <c r="AA264" i="10"/>
  <c r="Z264" i="10"/>
  <c r="Q264" i="10"/>
  <c r="G264" i="10"/>
  <c r="R264" i="10" s="1"/>
  <c r="AB262" i="10"/>
  <c r="AA262" i="10"/>
  <c r="Z262" i="10"/>
  <c r="U262" i="10"/>
  <c r="X262" i="10" s="1"/>
  <c r="Q262" i="10"/>
  <c r="G262" i="10"/>
  <c r="R262" i="10" s="1"/>
  <c r="AB261" i="10"/>
  <c r="AA261" i="10"/>
  <c r="Z261" i="10"/>
  <c r="Q261" i="10"/>
  <c r="G261" i="10"/>
  <c r="R261" i="10" s="1"/>
  <c r="AB259" i="10"/>
  <c r="AA259" i="10"/>
  <c r="Z259" i="10"/>
  <c r="U259" i="10"/>
  <c r="X259" i="10" s="1"/>
  <c r="Q259" i="10"/>
  <c r="G259" i="10"/>
  <c r="R259" i="10" s="1"/>
  <c r="AB258" i="10"/>
  <c r="AA258" i="10"/>
  <c r="Z258" i="10"/>
  <c r="Q258" i="10"/>
  <c r="G258" i="10"/>
  <c r="AB256" i="10"/>
  <c r="AA256" i="10"/>
  <c r="Z256" i="10"/>
  <c r="U256" i="10"/>
  <c r="X256" i="10" s="1"/>
  <c r="Q256" i="10"/>
  <c r="G256" i="10"/>
  <c r="H256" i="10" s="1"/>
  <c r="I256" i="10" s="1"/>
  <c r="K256" i="10" s="1"/>
  <c r="AB255" i="10"/>
  <c r="AA255" i="10"/>
  <c r="Z255" i="10"/>
  <c r="Q255" i="10"/>
  <c r="G255" i="10"/>
  <c r="AB253" i="10"/>
  <c r="AA253" i="10"/>
  <c r="Z253" i="10"/>
  <c r="U253" i="10"/>
  <c r="X253" i="10" s="1"/>
  <c r="Q253" i="10"/>
  <c r="G253" i="10"/>
  <c r="AB252" i="10"/>
  <c r="AA252" i="10"/>
  <c r="Z252" i="10"/>
  <c r="Q252" i="10"/>
  <c r="G252" i="10"/>
  <c r="AB250" i="10"/>
  <c r="AA250" i="10"/>
  <c r="Z250" i="10"/>
  <c r="U250" i="10"/>
  <c r="X250" i="10" s="1"/>
  <c r="Q250" i="10"/>
  <c r="G250" i="10"/>
  <c r="R250" i="10" s="1"/>
  <c r="AB249" i="10"/>
  <c r="AA249" i="10"/>
  <c r="Z249" i="10"/>
  <c r="Q249" i="10"/>
  <c r="G249" i="10"/>
  <c r="AB247" i="10"/>
  <c r="AA247" i="10"/>
  <c r="Z247" i="10"/>
  <c r="U247" i="10"/>
  <c r="X247" i="10" s="1"/>
  <c r="Q247" i="10"/>
  <c r="G247" i="10"/>
  <c r="AB246" i="10"/>
  <c r="AA246" i="10"/>
  <c r="Z246" i="10"/>
  <c r="Q246" i="10"/>
  <c r="G246" i="10"/>
  <c r="H246" i="10" s="1"/>
  <c r="I246" i="10" s="1"/>
  <c r="K246" i="10" s="1"/>
  <c r="AB244" i="10"/>
  <c r="AA244" i="10"/>
  <c r="Z244" i="10"/>
  <c r="U244" i="10"/>
  <c r="X244" i="10" s="1"/>
  <c r="Q244" i="10"/>
  <c r="G244" i="10"/>
  <c r="H244" i="10" s="1"/>
  <c r="I244" i="10" s="1"/>
  <c r="K244" i="10" s="1"/>
  <c r="AB243" i="10"/>
  <c r="AA243" i="10"/>
  <c r="Z243" i="10"/>
  <c r="Q243" i="10"/>
  <c r="G243" i="10"/>
  <c r="AB241" i="10"/>
  <c r="AA241" i="10"/>
  <c r="Z241" i="10"/>
  <c r="U241" i="10"/>
  <c r="X241" i="10" s="1"/>
  <c r="Q241" i="10"/>
  <c r="G241" i="10"/>
  <c r="AB240" i="10"/>
  <c r="AA240" i="10"/>
  <c r="Z240" i="10"/>
  <c r="Q240" i="10"/>
  <c r="G240" i="10"/>
  <c r="H240" i="10" s="1"/>
  <c r="AB238" i="10"/>
  <c r="AA238" i="10"/>
  <c r="Z238" i="10"/>
  <c r="U238" i="10"/>
  <c r="X238" i="10" s="1"/>
  <c r="Q238" i="10"/>
  <c r="G238" i="10"/>
  <c r="H238" i="10" s="1"/>
  <c r="AB237" i="10"/>
  <c r="AA237" i="10"/>
  <c r="Z237" i="10"/>
  <c r="Q237" i="10"/>
  <c r="G237" i="10"/>
  <c r="R237" i="10" s="1"/>
  <c r="AB235" i="10"/>
  <c r="AA235" i="10"/>
  <c r="Z235" i="10"/>
  <c r="U235" i="10"/>
  <c r="X235" i="10" s="1"/>
  <c r="Q235" i="10"/>
  <c r="G235" i="10"/>
  <c r="R235" i="10" s="1"/>
  <c r="AB234" i="10"/>
  <c r="AA234" i="10"/>
  <c r="Z234" i="10"/>
  <c r="Q234" i="10"/>
  <c r="G234" i="10"/>
  <c r="AB232" i="10"/>
  <c r="AA232" i="10"/>
  <c r="Z232" i="10"/>
  <c r="U232" i="10"/>
  <c r="X232" i="10" s="1"/>
  <c r="Q232" i="10"/>
  <c r="G232" i="10"/>
  <c r="AB231" i="10"/>
  <c r="AA231" i="10"/>
  <c r="Z231" i="10"/>
  <c r="Q231" i="10"/>
  <c r="G231" i="10"/>
  <c r="H231" i="10" s="1"/>
  <c r="AB229" i="10"/>
  <c r="AA229" i="10"/>
  <c r="Z229" i="10"/>
  <c r="U229" i="10"/>
  <c r="X229" i="10" s="1"/>
  <c r="Q229" i="10"/>
  <c r="G229" i="10"/>
  <c r="H229" i="10" s="1"/>
  <c r="AB228" i="10"/>
  <c r="AA228" i="10"/>
  <c r="Z228" i="10"/>
  <c r="Q228" i="10"/>
  <c r="G228" i="10"/>
  <c r="H228" i="10" s="1"/>
  <c r="I228" i="10" s="1"/>
  <c r="K228" i="10" s="1"/>
  <c r="AB226" i="10"/>
  <c r="AA226" i="10"/>
  <c r="Z226" i="10"/>
  <c r="U226" i="10"/>
  <c r="X226" i="10" s="1"/>
  <c r="Q226" i="10"/>
  <c r="G226" i="10"/>
  <c r="R226" i="10" s="1"/>
  <c r="AB225" i="10"/>
  <c r="AA225" i="10"/>
  <c r="Z225" i="10"/>
  <c r="Q225" i="10"/>
  <c r="G225" i="10"/>
  <c r="R225" i="10" s="1"/>
  <c r="AB223" i="10"/>
  <c r="AA223" i="10"/>
  <c r="Z223" i="10"/>
  <c r="U223" i="10"/>
  <c r="X223" i="10" s="1"/>
  <c r="Q223" i="10"/>
  <c r="G223" i="10"/>
  <c r="R223" i="10" s="1"/>
  <c r="AB222" i="10"/>
  <c r="AA222" i="10"/>
  <c r="Z222" i="10"/>
  <c r="Q222" i="10"/>
  <c r="G222" i="10"/>
  <c r="AB220" i="10"/>
  <c r="AA220" i="10"/>
  <c r="Z220" i="10"/>
  <c r="U220" i="10"/>
  <c r="X220" i="10" s="1"/>
  <c r="Q220" i="10"/>
  <c r="G220" i="10"/>
  <c r="AB219" i="10"/>
  <c r="AA219" i="10"/>
  <c r="Z219" i="10"/>
  <c r="Q219" i="10"/>
  <c r="G219" i="10"/>
  <c r="H219" i="10" s="1"/>
  <c r="AB217" i="10"/>
  <c r="AA217" i="10"/>
  <c r="Z217" i="10"/>
  <c r="U217" i="10"/>
  <c r="X217" i="10" s="1"/>
  <c r="Q217" i="10"/>
  <c r="G217" i="10"/>
  <c r="R217" i="10" s="1"/>
  <c r="AB216" i="10"/>
  <c r="AA216" i="10"/>
  <c r="Z216" i="10"/>
  <c r="Q216" i="10"/>
  <c r="G216" i="10"/>
  <c r="AB214" i="10"/>
  <c r="AA214" i="10"/>
  <c r="Z214" i="10"/>
  <c r="U214" i="10"/>
  <c r="X214" i="10" s="1"/>
  <c r="Q214" i="10"/>
  <c r="G214" i="10"/>
  <c r="R214" i="10" s="1"/>
  <c r="AB213" i="10"/>
  <c r="AA213" i="10"/>
  <c r="Z213" i="10"/>
  <c r="Q213" i="10"/>
  <c r="G213" i="10"/>
  <c r="R213" i="10" s="1"/>
  <c r="AB211" i="10"/>
  <c r="AA211" i="10"/>
  <c r="Z211" i="10"/>
  <c r="U211" i="10"/>
  <c r="X211" i="10" s="1"/>
  <c r="Q211" i="10"/>
  <c r="G211" i="10"/>
  <c r="R211" i="10" s="1"/>
  <c r="AB210" i="10"/>
  <c r="AA210" i="10"/>
  <c r="Z210" i="10"/>
  <c r="Q210" i="10"/>
  <c r="G210" i="10"/>
  <c r="R210" i="10" s="1"/>
  <c r="AB208" i="10"/>
  <c r="AA208" i="10"/>
  <c r="Z208" i="10"/>
  <c r="U208" i="10"/>
  <c r="X208" i="10" s="1"/>
  <c r="Q208" i="10"/>
  <c r="G208" i="10"/>
  <c r="R208" i="10" s="1"/>
  <c r="AB207" i="10"/>
  <c r="AA207" i="10"/>
  <c r="Z207" i="10"/>
  <c r="Q207" i="10"/>
  <c r="G207" i="10"/>
  <c r="AB205" i="10"/>
  <c r="AA205" i="10"/>
  <c r="Z205" i="10"/>
  <c r="U205" i="10"/>
  <c r="X205" i="10" s="1"/>
  <c r="Q205" i="10"/>
  <c r="G205" i="10"/>
  <c r="AB204" i="10"/>
  <c r="AA204" i="10"/>
  <c r="Z204" i="10"/>
  <c r="Q204" i="10"/>
  <c r="G204" i="10"/>
  <c r="R204" i="10" s="1"/>
  <c r="AB202" i="10"/>
  <c r="AA202" i="10"/>
  <c r="Z202" i="10"/>
  <c r="U202" i="10"/>
  <c r="X202" i="10" s="1"/>
  <c r="Q202" i="10"/>
  <c r="G202" i="10"/>
  <c r="R202" i="10" s="1"/>
  <c r="AB201" i="10"/>
  <c r="AA201" i="10"/>
  <c r="Z201" i="10"/>
  <c r="Q201" i="10"/>
  <c r="G201" i="10"/>
  <c r="AB199" i="10"/>
  <c r="AA199" i="10"/>
  <c r="Z199" i="10"/>
  <c r="U199" i="10"/>
  <c r="X199" i="10" s="1"/>
  <c r="Q199" i="10"/>
  <c r="G199" i="10"/>
  <c r="H199" i="10" s="1"/>
  <c r="AB198" i="10"/>
  <c r="AA198" i="10"/>
  <c r="Z198" i="10"/>
  <c r="Q198" i="10"/>
  <c r="G198" i="10"/>
  <c r="R198" i="10" s="1"/>
  <c r="AB196" i="10"/>
  <c r="AA196" i="10"/>
  <c r="Z196" i="10"/>
  <c r="U196" i="10"/>
  <c r="X196" i="10" s="1"/>
  <c r="Q196" i="10"/>
  <c r="G196" i="10"/>
  <c r="R196" i="10" s="1"/>
  <c r="AB195" i="10"/>
  <c r="AA195" i="10"/>
  <c r="Z195" i="10"/>
  <c r="Q195" i="10"/>
  <c r="G195" i="10"/>
  <c r="AB193" i="10"/>
  <c r="AA193" i="10"/>
  <c r="Z193" i="10"/>
  <c r="U193" i="10"/>
  <c r="X193" i="10" s="1"/>
  <c r="Q193" i="10"/>
  <c r="G193" i="10"/>
  <c r="AB192" i="10"/>
  <c r="AA192" i="10"/>
  <c r="Z192" i="10"/>
  <c r="Q192" i="10"/>
  <c r="G192" i="10"/>
  <c r="H192" i="10" s="1"/>
  <c r="AB190" i="10"/>
  <c r="AA190" i="10"/>
  <c r="Z190" i="10"/>
  <c r="U190" i="10"/>
  <c r="X190" i="10" s="1"/>
  <c r="Q190" i="10"/>
  <c r="G190" i="10"/>
  <c r="R190" i="10" s="1"/>
  <c r="AB189" i="10"/>
  <c r="AA189" i="10"/>
  <c r="Z189" i="10"/>
  <c r="Q189" i="10"/>
  <c r="G189" i="10"/>
  <c r="R189" i="10" s="1"/>
  <c r="AB187" i="10"/>
  <c r="AA187" i="10"/>
  <c r="Z187" i="10"/>
  <c r="U187" i="10"/>
  <c r="X187" i="10" s="1"/>
  <c r="Q187" i="10"/>
  <c r="G187" i="10"/>
  <c r="R187" i="10" s="1"/>
  <c r="AB186" i="10"/>
  <c r="AA186" i="10"/>
  <c r="Z186" i="10"/>
  <c r="Q186" i="10"/>
  <c r="G186" i="10"/>
  <c r="R186" i="10" s="1"/>
  <c r="AB184" i="10"/>
  <c r="AA184" i="10"/>
  <c r="Z184" i="10"/>
  <c r="U184" i="10"/>
  <c r="X184" i="10" s="1"/>
  <c r="Q184" i="10"/>
  <c r="G184" i="10"/>
  <c r="R184" i="10" s="1"/>
  <c r="AB183" i="10"/>
  <c r="AA183" i="10"/>
  <c r="Z183" i="10"/>
  <c r="Q183" i="10"/>
  <c r="G183" i="10"/>
  <c r="AB181" i="10"/>
  <c r="AA181" i="10"/>
  <c r="Z181" i="10"/>
  <c r="U181" i="10"/>
  <c r="X181" i="10" s="1"/>
  <c r="Q181" i="10"/>
  <c r="G181" i="10"/>
  <c r="AB180" i="10"/>
  <c r="AA180" i="10"/>
  <c r="Z180" i="10"/>
  <c r="Q180" i="10"/>
  <c r="G180" i="10"/>
  <c r="H180" i="10" s="1"/>
  <c r="AB178" i="10"/>
  <c r="AA178" i="10"/>
  <c r="Z178" i="10"/>
  <c r="U178" i="10"/>
  <c r="X178" i="10" s="1"/>
  <c r="Q178" i="10"/>
  <c r="G178" i="10"/>
  <c r="R178" i="10" s="1"/>
  <c r="AB177" i="10"/>
  <c r="AA177" i="10"/>
  <c r="Z177" i="10"/>
  <c r="Q177" i="10"/>
  <c r="G177" i="10"/>
  <c r="H177" i="10" s="1"/>
  <c r="I177" i="10" s="1"/>
  <c r="K177" i="10" s="1"/>
  <c r="AB175" i="10"/>
  <c r="AA175" i="10"/>
  <c r="Z175" i="10"/>
  <c r="U175" i="10"/>
  <c r="X175" i="10" s="1"/>
  <c r="Q175" i="10"/>
  <c r="G175" i="10"/>
  <c r="H175" i="10" s="1"/>
  <c r="I175" i="10" s="1"/>
  <c r="K175" i="10" s="1"/>
  <c r="AB174" i="10"/>
  <c r="AA174" i="10"/>
  <c r="Z174" i="10"/>
  <c r="Q174" i="10"/>
  <c r="G174" i="10"/>
  <c r="R174" i="10" s="1"/>
  <c r="AB172" i="10"/>
  <c r="AA172" i="10"/>
  <c r="Z172" i="10"/>
  <c r="U172" i="10"/>
  <c r="X172" i="10" s="1"/>
  <c r="Q172" i="10"/>
  <c r="G172" i="10"/>
  <c r="R172" i="10" s="1"/>
  <c r="AB171" i="10"/>
  <c r="AA171" i="10"/>
  <c r="Z171" i="10"/>
  <c r="Q171" i="10"/>
  <c r="G171" i="10"/>
  <c r="R171" i="10" s="1"/>
  <c r="AB169" i="10"/>
  <c r="AA169" i="10"/>
  <c r="Z169" i="10"/>
  <c r="U169" i="10"/>
  <c r="X169" i="10" s="1"/>
  <c r="Q169" i="10"/>
  <c r="G169" i="10"/>
  <c r="R169" i="10" s="1"/>
  <c r="AB168" i="10"/>
  <c r="AA168" i="10"/>
  <c r="Z168" i="10"/>
  <c r="Q168" i="10"/>
  <c r="G168" i="10"/>
  <c r="AB166" i="10"/>
  <c r="AA166" i="10"/>
  <c r="Z166" i="10"/>
  <c r="U166" i="10"/>
  <c r="X166" i="10" s="1"/>
  <c r="Q166" i="10"/>
  <c r="G166" i="10"/>
  <c r="AB165" i="10"/>
  <c r="AA165" i="10"/>
  <c r="Z165" i="10"/>
  <c r="Q165" i="10"/>
  <c r="G165" i="10"/>
  <c r="R165" i="10" s="1"/>
  <c r="AB163" i="10"/>
  <c r="AA163" i="10"/>
  <c r="Z163" i="10"/>
  <c r="U163" i="10"/>
  <c r="X163" i="10" s="1"/>
  <c r="Q163" i="10"/>
  <c r="G163" i="10"/>
  <c r="R163" i="10" s="1"/>
  <c r="AB162" i="10"/>
  <c r="AA162" i="10"/>
  <c r="Z162" i="10"/>
  <c r="Q162" i="10"/>
  <c r="G162" i="10"/>
  <c r="R162" i="10" s="1"/>
  <c r="AB160" i="10"/>
  <c r="AA160" i="10"/>
  <c r="Z160" i="10"/>
  <c r="U160" i="10"/>
  <c r="X160" i="10" s="1"/>
  <c r="Q160" i="10"/>
  <c r="G160" i="10"/>
  <c r="AB159" i="10"/>
  <c r="AA159" i="10"/>
  <c r="Z159" i="10"/>
  <c r="Q159" i="10"/>
  <c r="G159" i="10"/>
  <c r="H159" i="10" s="1"/>
  <c r="AB157" i="10"/>
  <c r="AA157" i="10"/>
  <c r="Z157" i="10"/>
  <c r="U157" i="10"/>
  <c r="X157" i="10" s="1"/>
  <c r="Q157" i="10"/>
  <c r="G157" i="10"/>
  <c r="R157" i="10" s="1"/>
  <c r="AB156" i="10"/>
  <c r="AA156" i="10"/>
  <c r="Z156" i="10"/>
  <c r="Q156" i="10"/>
  <c r="G156" i="10"/>
  <c r="AB154" i="10"/>
  <c r="AA154" i="10"/>
  <c r="Z154" i="10"/>
  <c r="U154" i="10"/>
  <c r="X154" i="10" s="1"/>
  <c r="Q154" i="10"/>
  <c r="G154" i="10"/>
  <c r="AB153" i="10"/>
  <c r="AA153" i="10"/>
  <c r="Z153" i="10"/>
  <c r="Q153" i="10"/>
  <c r="G153" i="10"/>
  <c r="R153" i="10" s="1"/>
  <c r="AB151" i="10"/>
  <c r="AA151" i="10"/>
  <c r="Z151" i="10"/>
  <c r="U151" i="10"/>
  <c r="X151" i="10" s="1"/>
  <c r="Q151" i="10"/>
  <c r="G151" i="10"/>
  <c r="R151" i="10" s="1"/>
  <c r="AB150" i="10"/>
  <c r="AA150" i="10"/>
  <c r="Z150" i="10"/>
  <c r="Q150" i="10"/>
  <c r="G150" i="10"/>
  <c r="AB148" i="10"/>
  <c r="AA148" i="10"/>
  <c r="Z148" i="10"/>
  <c r="U148" i="10"/>
  <c r="X148" i="10" s="1"/>
  <c r="Q148" i="10"/>
  <c r="G148" i="10"/>
  <c r="AB147" i="10"/>
  <c r="AA147" i="10"/>
  <c r="Z147" i="10"/>
  <c r="Q147" i="10"/>
  <c r="G147" i="10"/>
  <c r="R147" i="10" s="1"/>
  <c r="AB145" i="10"/>
  <c r="AA145" i="10"/>
  <c r="Z145" i="10"/>
  <c r="U145" i="10"/>
  <c r="X145" i="10" s="1"/>
  <c r="Q145" i="10"/>
  <c r="G145" i="10"/>
  <c r="R145" i="10" s="1"/>
  <c r="AB144" i="10"/>
  <c r="AA144" i="10"/>
  <c r="Z144" i="10"/>
  <c r="Q144" i="10"/>
  <c r="G144" i="10"/>
  <c r="AB142" i="10"/>
  <c r="AA142" i="10"/>
  <c r="Z142" i="10"/>
  <c r="U142" i="10"/>
  <c r="X142" i="10" s="1"/>
  <c r="Q142" i="10"/>
  <c r="G142" i="10"/>
  <c r="AB141" i="10"/>
  <c r="AA141" i="10"/>
  <c r="Z141" i="10"/>
  <c r="Q141" i="10"/>
  <c r="G141" i="10"/>
  <c r="R141" i="10" s="1"/>
  <c r="AB139" i="10"/>
  <c r="AA139" i="10"/>
  <c r="Z139" i="10"/>
  <c r="U139" i="10"/>
  <c r="X139" i="10" s="1"/>
  <c r="Q139" i="10"/>
  <c r="G139" i="10"/>
  <c r="H139" i="10" s="1"/>
  <c r="AB138" i="10"/>
  <c r="AA138" i="10"/>
  <c r="Z138" i="10"/>
  <c r="Q138" i="10"/>
  <c r="G138" i="10"/>
  <c r="AB136" i="10"/>
  <c r="AA136" i="10"/>
  <c r="Z136" i="10"/>
  <c r="U136" i="10"/>
  <c r="X136" i="10" s="1"/>
  <c r="Q136" i="10"/>
  <c r="G136" i="10"/>
  <c r="AB135" i="10"/>
  <c r="AA135" i="10"/>
  <c r="Z135" i="10"/>
  <c r="Q135" i="10"/>
  <c r="G135" i="10"/>
  <c r="H135" i="10" s="1"/>
  <c r="AB133" i="10"/>
  <c r="AA133" i="10"/>
  <c r="Z133" i="10"/>
  <c r="U133" i="10"/>
  <c r="X133" i="10" s="1"/>
  <c r="Q133" i="10"/>
  <c r="G133" i="10"/>
  <c r="R133" i="10" s="1"/>
  <c r="AB132" i="10"/>
  <c r="AA132" i="10"/>
  <c r="Z132" i="10"/>
  <c r="Q132" i="10"/>
  <c r="G132" i="10"/>
  <c r="AB130" i="10"/>
  <c r="AA130" i="10"/>
  <c r="Z130" i="10"/>
  <c r="U130" i="10"/>
  <c r="X130" i="10" s="1"/>
  <c r="Q130" i="10"/>
  <c r="G130" i="10"/>
  <c r="AB129" i="10"/>
  <c r="AA129" i="10"/>
  <c r="Z129" i="10"/>
  <c r="Q129" i="10"/>
  <c r="G129" i="10"/>
  <c r="H129" i="10" s="1"/>
  <c r="AB127" i="10"/>
  <c r="AA127" i="10"/>
  <c r="Z127" i="10"/>
  <c r="U127" i="10"/>
  <c r="X127" i="10" s="1"/>
  <c r="Q127" i="10"/>
  <c r="G127" i="10"/>
  <c r="H127" i="10" s="1"/>
  <c r="AB126" i="10"/>
  <c r="AA126" i="10"/>
  <c r="Z126" i="10"/>
  <c r="Q126" i="10"/>
  <c r="G126" i="10"/>
  <c r="AB124" i="10"/>
  <c r="AA124" i="10"/>
  <c r="Z124" i="10"/>
  <c r="U124" i="10"/>
  <c r="X124" i="10" s="1"/>
  <c r="Q124" i="10"/>
  <c r="G124" i="10"/>
  <c r="AB123" i="10"/>
  <c r="AA123" i="10"/>
  <c r="Z123" i="10"/>
  <c r="Q123" i="10"/>
  <c r="G123" i="10"/>
  <c r="AB121" i="10"/>
  <c r="AA121" i="10"/>
  <c r="Z121" i="10"/>
  <c r="U121" i="10"/>
  <c r="X121" i="10" s="1"/>
  <c r="Q121" i="10"/>
  <c r="G121" i="10"/>
  <c r="AB120" i="10"/>
  <c r="AA120" i="10"/>
  <c r="Z120" i="10"/>
  <c r="Q120" i="10"/>
  <c r="G120" i="10"/>
  <c r="R120" i="10" s="1"/>
  <c r="AB118" i="10"/>
  <c r="AA118" i="10"/>
  <c r="Z118" i="10"/>
  <c r="U118" i="10"/>
  <c r="X118" i="10" s="1"/>
  <c r="Q118" i="10"/>
  <c r="G118" i="10"/>
  <c r="R118" i="10" s="1"/>
  <c r="AB117" i="10"/>
  <c r="AA117" i="10"/>
  <c r="Z117" i="10"/>
  <c r="Q117" i="10"/>
  <c r="G117" i="10"/>
  <c r="R117" i="10" s="1"/>
  <c r="AB115" i="10"/>
  <c r="AA115" i="10"/>
  <c r="Z115" i="10"/>
  <c r="U115" i="10"/>
  <c r="X115" i="10" s="1"/>
  <c r="Q115" i="10"/>
  <c r="G115" i="10"/>
  <c r="R115" i="10" s="1"/>
  <c r="AB114" i="10"/>
  <c r="AA114" i="10"/>
  <c r="Z114" i="10"/>
  <c r="Q114" i="10"/>
  <c r="G114" i="10"/>
  <c r="H114" i="10" s="1"/>
  <c r="AB112" i="10"/>
  <c r="AA112" i="10"/>
  <c r="Z112" i="10"/>
  <c r="U112" i="10"/>
  <c r="X112" i="10" s="1"/>
  <c r="Q112" i="10"/>
  <c r="G112" i="10"/>
  <c r="H112" i="10" s="1"/>
  <c r="AB111" i="10"/>
  <c r="AA111" i="10"/>
  <c r="Z111" i="10"/>
  <c r="Q111" i="10"/>
  <c r="G111" i="10"/>
  <c r="AB109" i="10"/>
  <c r="AA109" i="10"/>
  <c r="Z109" i="10"/>
  <c r="U109" i="10"/>
  <c r="X109" i="10" s="1"/>
  <c r="Q109" i="10"/>
  <c r="G109" i="10"/>
  <c r="AB108" i="10"/>
  <c r="AA108" i="10"/>
  <c r="Z108" i="10"/>
  <c r="Q108" i="10"/>
  <c r="G108" i="10"/>
  <c r="H108" i="10" s="1"/>
  <c r="I108" i="10" s="1"/>
  <c r="K108" i="10" s="1"/>
  <c r="AB106" i="10"/>
  <c r="AA106" i="10"/>
  <c r="Z106" i="10"/>
  <c r="U106" i="10"/>
  <c r="X106" i="10" s="1"/>
  <c r="Q106" i="10"/>
  <c r="G106" i="10"/>
  <c r="H106" i="10" s="1"/>
  <c r="I106" i="10" s="1"/>
  <c r="K106" i="10" s="1"/>
  <c r="AB105" i="10"/>
  <c r="AA105" i="10"/>
  <c r="Z105" i="10"/>
  <c r="Q105" i="10"/>
  <c r="G105" i="10"/>
  <c r="R105" i="10" s="1"/>
  <c r="AB103" i="10"/>
  <c r="AA103" i="10"/>
  <c r="Z103" i="10"/>
  <c r="U103" i="10"/>
  <c r="X103" i="10" s="1"/>
  <c r="Q103" i="10"/>
  <c r="G103" i="10"/>
  <c r="R103" i="10" s="1"/>
  <c r="AB102" i="10"/>
  <c r="AA102" i="10"/>
  <c r="Z102" i="10"/>
  <c r="Q102" i="10"/>
  <c r="G102" i="10"/>
  <c r="R102" i="10" s="1"/>
  <c r="AB100" i="10"/>
  <c r="AA100" i="10"/>
  <c r="Z100" i="10"/>
  <c r="U100" i="10"/>
  <c r="X100" i="10" s="1"/>
  <c r="Q100" i="10"/>
  <c r="G100" i="10"/>
  <c r="R100" i="10" s="1"/>
  <c r="AB99" i="10"/>
  <c r="AA99" i="10"/>
  <c r="Z99" i="10"/>
  <c r="Q99" i="10"/>
  <c r="G99" i="10"/>
  <c r="AB97" i="10"/>
  <c r="AA97" i="10"/>
  <c r="Z97" i="10"/>
  <c r="U97" i="10"/>
  <c r="X97" i="10" s="1"/>
  <c r="Q97" i="10"/>
  <c r="G97" i="10"/>
  <c r="AB96" i="10"/>
  <c r="AA96" i="10"/>
  <c r="Z96" i="10"/>
  <c r="Q96" i="10"/>
  <c r="G96" i="10"/>
  <c r="R96" i="10" s="1"/>
  <c r="AB94" i="10"/>
  <c r="AA94" i="10"/>
  <c r="Z94" i="10"/>
  <c r="U94" i="10"/>
  <c r="X94" i="10" s="1"/>
  <c r="Q94" i="10"/>
  <c r="G94" i="10"/>
  <c r="R94" i="10" s="1"/>
  <c r="AB93" i="10"/>
  <c r="AA93" i="10"/>
  <c r="Z93" i="10"/>
  <c r="Q93" i="10"/>
  <c r="G93" i="10"/>
  <c r="R93" i="10" s="1"/>
  <c r="AB91" i="10"/>
  <c r="AA91" i="10"/>
  <c r="Z91" i="10"/>
  <c r="U91" i="10"/>
  <c r="X91" i="10" s="1"/>
  <c r="Q91" i="10"/>
  <c r="G91" i="10"/>
  <c r="R91" i="10" s="1"/>
  <c r="AB90" i="10"/>
  <c r="AA90" i="10"/>
  <c r="Z90" i="10"/>
  <c r="Q90" i="10"/>
  <c r="G90" i="10"/>
  <c r="H90" i="10" s="1"/>
  <c r="AB88" i="10"/>
  <c r="AA88" i="10"/>
  <c r="Z88" i="10"/>
  <c r="U88" i="10"/>
  <c r="X88" i="10" s="1"/>
  <c r="Q88" i="10"/>
  <c r="G88" i="10"/>
  <c r="H88" i="10" s="1"/>
  <c r="AB87" i="10"/>
  <c r="AA87" i="10"/>
  <c r="Z87" i="10"/>
  <c r="Q87" i="10"/>
  <c r="G87" i="10"/>
  <c r="AB85" i="10"/>
  <c r="AA85" i="10"/>
  <c r="Z85" i="10"/>
  <c r="U85" i="10"/>
  <c r="X85" i="10" s="1"/>
  <c r="Q85" i="10"/>
  <c r="G85" i="10"/>
  <c r="AB84" i="10"/>
  <c r="AA84" i="10"/>
  <c r="Z84" i="10"/>
  <c r="Q84" i="10"/>
  <c r="G84" i="10"/>
  <c r="H84" i="10" s="1"/>
  <c r="I84" i="10" s="1"/>
  <c r="K84" i="10" s="1"/>
  <c r="AB82" i="10"/>
  <c r="AA82" i="10"/>
  <c r="Z82" i="10"/>
  <c r="U82" i="10"/>
  <c r="X82" i="10" s="1"/>
  <c r="Q82" i="10"/>
  <c r="G82" i="10"/>
  <c r="H82" i="10" s="1"/>
  <c r="I82" i="10" s="1"/>
  <c r="K82" i="10" s="1"/>
  <c r="AB81" i="10"/>
  <c r="AA81" i="10"/>
  <c r="Z81" i="10"/>
  <c r="Q81" i="10"/>
  <c r="G81" i="10"/>
  <c r="R81" i="10" s="1"/>
  <c r="AB79" i="10"/>
  <c r="AA79" i="10"/>
  <c r="Z79" i="10"/>
  <c r="U79" i="10"/>
  <c r="X79" i="10" s="1"/>
  <c r="Q79" i="10"/>
  <c r="G79" i="10"/>
  <c r="R79" i="10" s="1"/>
  <c r="AB78" i="10"/>
  <c r="AA78" i="10"/>
  <c r="Z78" i="10"/>
  <c r="Q78" i="10"/>
  <c r="G78" i="10"/>
  <c r="H78" i="10" s="1"/>
  <c r="AB76" i="10"/>
  <c r="AA76" i="10"/>
  <c r="Z76" i="10"/>
  <c r="U76" i="10"/>
  <c r="X76" i="10" s="1"/>
  <c r="Q76" i="10"/>
  <c r="G76" i="10"/>
  <c r="H76" i="10" s="1"/>
  <c r="AB75" i="10"/>
  <c r="AA75" i="10"/>
  <c r="Z75" i="10"/>
  <c r="Q75" i="10"/>
  <c r="G75" i="10"/>
  <c r="AB73" i="10"/>
  <c r="AA73" i="10"/>
  <c r="Z73" i="10"/>
  <c r="U73" i="10"/>
  <c r="X73" i="10" s="1"/>
  <c r="Q73" i="10"/>
  <c r="G73" i="10"/>
  <c r="AB72" i="10"/>
  <c r="AA72" i="10"/>
  <c r="Z72" i="10"/>
  <c r="Q72" i="10"/>
  <c r="G72" i="10"/>
  <c r="R72" i="10" s="1"/>
  <c r="AB70" i="10"/>
  <c r="AA70" i="10"/>
  <c r="Z70" i="10"/>
  <c r="U70" i="10"/>
  <c r="X70" i="10" s="1"/>
  <c r="Q70" i="10"/>
  <c r="G70" i="10"/>
  <c r="R70" i="10" s="1"/>
  <c r="AB69" i="10"/>
  <c r="AA69" i="10"/>
  <c r="Z69" i="10"/>
  <c r="Q69" i="10"/>
  <c r="G69" i="10"/>
  <c r="R69" i="10" s="1"/>
  <c r="AB67" i="10"/>
  <c r="AA67" i="10"/>
  <c r="Z67" i="10"/>
  <c r="U67" i="10"/>
  <c r="X67" i="10" s="1"/>
  <c r="Q67" i="10"/>
  <c r="G67" i="10"/>
  <c r="R67" i="10" s="1"/>
  <c r="AB66" i="10"/>
  <c r="AA66" i="10"/>
  <c r="Z66" i="10"/>
  <c r="Q66" i="10"/>
  <c r="G66" i="10"/>
  <c r="H66" i="10" s="1"/>
  <c r="AB64" i="10"/>
  <c r="AA64" i="10"/>
  <c r="Z64" i="10"/>
  <c r="U64" i="10"/>
  <c r="X64" i="10" s="1"/>
  <c r="Q64" i="10"/>
  <c r="G64" i="10"/>
  <c r="H64" i="10" s="1"/>
  <c r="AB63" i="10"/>
  <c r="AA63" i="10"/>
  <c r="Z63" i="10"/>
  <c r="Q63" i="10"/>
  <c r="G63" i="10"/>
  <c r="AB61" i="10"/>
  <c r="AA61" i="10"/>
  <c r="Z61" i="10"/>
  <c r="U61" i="10"/>
  <c r="X61" i="10" s="1"/>
  <c r="Q61" i="10"/>
  <c r="G61" i="10"/>
  <c r="AB60" i="10"/>
  <c r="AA60" i="10"/>
  <c r="Z60" i="10"/>
  <c r="Q60" i="10"/>
  <c r="G60" i="10"/>
  <c r="R60" i="10" s="1"/>
  <c r="AB58" i="10"/>
  <c r="AA58" i="10"/>
  <c r="Z58" i="10"/>
  <c r="U58" i="10"/>
  <c r="X58" i="10" s="1"/>
  <c r="Q58" i="10"/>
  <c r="G58" i="10"/>
  <c r="R58" i="10" s="1"/>
  <c r="AB57" i="10"/>
  <c r="AA57" i="10"/>
  <c r="Z57" i="10"/>
  <c r="Q57" i="10"/>
  <c r="G57" i="10"/>
  <c r="R57" i="10" s="1"/>
  <c r="AB55" i="10"/>
  <c r="AA55" i="10"/>
  <c r="Z55" i="10"/>
  <c r="U55" i="10"/>
  <c r="X55" i="10" s="1"/>
  <c r="Q55" i="10"/>
  <c r="G55" i="10"/>
  <c r="R55" i="10" s="1"/>
  <c r="AB54" i="10"/>
  <c r="AA54" i="10"/>
  <c r="Z54" i="10"/>
  <c r="Q54" i="10"/>
  <c r="G54" i="10"/>
  <c r="H54" i="10" s="1"/>
  <c r="AB52" i="10"/>
  <c r="AA52" i="10"/>
  <c r="Z52" i="10"/>
  <c r="U52" i="10"/>
  <c r="X52" i="10" s="1"/>
  <c r="Q52" i="10"/>
  <c r="G52" i="10"/>
  <c r="H52" i="10" s="1"/>
  <c r="AB51" i="10"/>
  <c r="AA51" i="10"/>
  <c r="Z51" i="10"/>
  <c r="Q51" i="10"/>
  <c r="G51" i="10"/>
  <c r="AB49" i="10"/>
  <c r="AA49" i="10"/>
  <c r="Z49" i="10"/>
  <c r="U49" i="10"/>
  <c r="X49" i="10" s="1"/>
  <c r="Q49" i="10"/>
  <c r="G49" i="10"/>
  <c r="AB48" i="10"/>
  <c r="AA48" i="10"/>
  <c r="Z48" i="10"/>
  <c r="Q48" i="10"/>
  <c r="G48" i="10"/>
  <c r="H48" i="10" s="1"/>
  <c r="I48" i="10" s="1"/>
  <c r="K48" i="10" s="1"/>
  <c r="AB46" i="10"/>
  <c r="AA46" i="10"/>
  <c r="Z46" i="10"/>
  <c r="U46" i="10"/>
  <c r="X46" i="10" s="1"/>
  <c r="Q46" i="10"/>
  <c r="G46" i="10"/>
  <c r="H46" i="10" s="1"/>
  <c r="I46" i="10" s="1"/>
  <c r="K46" i="10" s="1"/>
  <c r="AB45" i="10"/>
  <c r="AA45" i="10"/>
  <c r="Z45" i="10"/>
  <c r="Q45" i="10"/>
  <c r="G45" i="10"/>
  <c r="AB43" i="10"/>
  <c r="AA43" i="10"/>
  <c r="Z43" i="10"/>
  <c r="U43" i="10"/>
  <c r="X43" i="10" s="1"/>
  <c r="Q43" i="10"/>
  <c r="G43" i="10"/>
  <c r="AB42" i="10"/>
  <c r="AA42" i="10"/>
  <c r="Z42" i="10"/>
  <c r="Q42" i="10"/>
  <c r="G42" i="10"/>
  <c r="R42" i="10" s="1"/>
  <c r="AB40" i="10"/>
  <c r="AA40" i="10"/>
  <c r="Z40" i="10"/>
  <c r="U40" i="10"/>
  <c r="X40" i="10" s="1"/>
  <c r="Q40" i="10"/>
  <c r="G40" i="10"/>
  <c r="H40" i="10" s="1"/>
  <c r="AB39" i="10"/>
  <c r="AA39" i="10"/>
  <c r="Z39" i="10"/>
  <c r="Q39" i="10"/>
  <c r="G39" i="10"/>
  <c r="AB37" i="10"/>
  <c r="AA37" i="10"/>
  <c r="Z37" i="10"/>
  <c r="U37" i="10"/>
  <c r="X37" i="10" s="1"/>
  <c r="Q37" i="10"/>
  <c r="G37" i="10"/>
  <c r="AB36" i="10"/>
  <c r="AA36" i="10"/>
  <c r="Z36" i="10"/>
  <c r="Q36" i="10"/>
  <c r="G36" i="10"/>
  <c r="H36" i="10" s="1"/>
  <c r="AB34" i="10"/>
  <c r="AA34" i="10"/>
  <c r="Z34" i="10"/>
  <c r="U34" i="10"/>
  <c r="X34" i="10" s="1"/>
  <c r="Q34" i="10"/>
  <c r="G34" i="10"/>
  <c r="H34" i="10" s="1"/>
  <c r="AB33" i="10"/>
  <c r="AA33" i="10"/>
  <c r="Z33" i="10"/>
  <c r="Q33" i="10"/>
  <c r="G33" i="10"/>
  <c r="AB31" i="10"/>
  <c r="AA31" i="10"/>
  <c r="Z31" i="10"/>
  <c r="U31" i="10"/>
  <c r="X31" i="10" s="1"/>
  <c r="Q31" i="10"/>
  <c r="G31" i="10"/>
  <c r="AB30" i="10"/>
  <c r="AA30" i="10"/>
  <c r="Z30" i="10"/>
  <c r="Q30" i="10"/>
  <c r="G30" i="10"/>
  <c r="R30" i="10" s="1"/>
  <c r="AB28" i="10"/>
  <c r="AA28" i="10"/>
  <c r="Z28" i="10"/>
  <c r="U28" i="10"/>
  <c r="X28" i="10" s="1"/>
  <c r="Q28" i="10"/>
  <c r="G28" i="10"/>
  <c r="R28" i="10" s="1"/>
  <c r="AB27" i="10"/>
  <c r="AA27" i="10"/>
  <c r="Z27" i="10"/>
  <c r="Q27" i="10"/>
  <c r="G27" i="10"/>
  <c r="AB25" i="10"/>
  <c r="AA25" i="10"/>
  <c r="Z25" i="10"/>
  <c r="U25" i="10"/>
  <c r="X25" i="10" s="1"/>
  <c r="Q25" i="10"/>
  <c r="G25" i="10"/>
  <c r="AB24" i="10"/>
  <c r="AA24" i="10"/>
  <c r="Z24" i="10"/>
  <c r="Q24" i="10"/>
  <c r="G24" i="10"/>
  <c r="R24" i="10" s="1"/>
  <c r="AB22" i="10"/>
  <c r="AA22" i="10"/>
  <c r="Z22" i="10"/>
  <c r="U22" i="10"/>
  <c r="X22" i="10" s="1"/>
  <c r="Q22" i="10"/>
  <c r="G22" i="10"/>
  <c r="R22" i="10" s="1"/>
  <c r="AB21" i="10"/>
  <c r="AA21" i="10"/>
  <c r="Z21" i="10"/>
  <c r="Q21" i="10"/>
  <c r="G21" i="10"/>
  <c r="AB19" i="10"/>
  <c r="AA19" i="10"/>
  <c r="Z19" i="10"/>
  <c r="U19" i="10"/>
  <c r="X19" i="10" s="1"/>
  <c r="Q19" i="10"/>
  <c r="G19" i="10"/>
  <c r="AB18" i="10"/>
  <c r="AA18" i="10"/>
  <c r="Z18" i="10"/>
  <c r="Q18" i="10"/>
  <c r="G18" i="10"/>
  <c r="R18" i="10" s="1"/>
  <c r="AB16" i="10"/>
  <c r="AA16" i="10"/>
  <c r="Z16" i="10"/>
  <c r="U16" i="10"/>
  <c r="X16" i="10" s="1"/>
  <c r="Q16" i="10"/>
  <c r="G16" i="10"/>
  <c r="H16" i="10" s="1"/>
  <c r="AB15" i="10"/>
  <c r="AA15" i="10"/>
  <c r="Z15" i="10"/>
  <c r="Q15" i="10"/>
  <c r="G15" i="10"/>
  <c r="AB13" i="10"/>
  <c r="AA13" i="10"/>
  <c r="Z13" i="10"/>
  <c r="U13" i="10"/>
  <c r="X13" i="10" s="1"/>
  <c r="Q13" i="10"/>
  <c r="G13" i="10"/>
  <c r="AB12" i="10"/>
  <c r="AA12" i="10"/>
  <c r="Z12" i="10"/>
  <c r="Q12" i="10"/>
  <c r="G12" i="10"/>
  <c r="R12" i="10" s="1"/>
  <c r="AB10" i="10"/>
  <c r="AA10" i="10"/>
  <c r="Z10" i="10"/>
  <c r="U10" i="10"/>
  <c r="X10" i="10" s="1"/>
  <c r="Q10" i="10"/>
  <c r="G10" i="10"/>
  <c r="R10" i="10" s="1"/>
  <c r="AB9" i="10"/>
  <c r="AA9" i="10"/>
  <c r="Z9" i="10"/>
  <c r="Q9" i="10"/>
  <c r="G9" i="10"/>
  <c r="AB7" i="10"/>
  <c r="AA7" i="10"/>
  <c r="Z7" i="10"/>
  <c r="U7" i="10"/>
  <c r="X7" i="10" s="1"/>
  <c r="Q7" i="10"/>
  <c r="G7" i="10"/>
  <c r="AB6" i="10"/>
  <c r="AA6" i="10"/>
  <c r="Z6" i="10"/>
  <c r="Q6" i="10"/>
  <c r="G6" i="10"/>
  <c r="R6" i="10" s="1"/>
  <c r="AB4" i="10"/>
  <c r="AA4" i="10"/>
  <c r="Z4" i="10"/>
  <c r="U4" i="10"/>
  <c r="X4" i="10" s="1"/>
  <c r="Q4" i="10"/>
  <c r="G4" i="10"/>
  <c r="R4" i="10" s="1"/>
  <c r="AB3" i="10"/>
  <c r="AA3" i="10"/>
  <c r="Z3" i="10"/>
  <c r="Q3" i="10"/>
  <c r="G3" i="10"/>
  <c r="H3" i="10" s="1"/>
  <c r="I3" i="10" s="1"/>
  <c r="K3" i="10" s="1"/>
  <c r="AB586" i="9"/>
  <c r="AA586" i="9"/>
  <c r="Z586" i="9"/>
  <c r="U586" i="9"/>
  <c r="X586" i="9" s="1"/>
  <c r="Q586" i="9"/>
  <c r="G586" i="9"/>
  <c r="AB585" i="9"/>
  <c r="AA585" i="9"/>
  <c r="Z585" i="9"/>
  <c r="Q585" i="9"/>
  <c r="G585" i="9"/>
  <c r="R585" i="9" s="1"/>
  <c r="AB583" i="9"/>
  <c r="AA583" i="9"/>
  <c r="Z583" i="9"/>
  <c r="U583" i="9"/>
  <c r="X583" i="9" s="1"/>
  <c r="Q583" i="9"/>
  <c r="G583" i="9"/>
  <c r="R583" i="9" s="1"/>
  <c r="AB582" i="9"/>
  <c r="AA582" i="9"/>
  <c r="Z582" i="9"/>
  <c r="Q582" i="9"/>
  <c r="G582" i="9"/>
  <c r="AB580" i="9"/>
  <c r="AA580" i="9"/>
  <c r="Z580" i="9"/>
  <c r="U580" i="9"/>
  <c r="X580" i="9" s="1"/>
  <c r="Q580" i="9"/>
  <c r="G580" i="9"/>
  <c r="AB579" i="9"/>
  <c r="AA579" i="9"/>
  <c r="Z579" i="9"/>
  <c r="Q579" i="9"/>
  <c r="G579" i="9"/>
  <c r="H579" i="9" s="1"/>
  <c r="AB577" i="9"/>
  <c r="AA577" i="9"/>
  <c r="Z577" i="9"/>
  <c r="U577" i="9"/>
  <c r="X577" i="9" s="1"/>
  <c r="Q577" i="9"/>
  <c r="G577" i="9"/>
  <c r="H577" i="9" s="1"/>
  <c r="AB576" i="9"/>
  <c r="AA576" i="9"/>
  <c r="Z576" i="9"/>
  <c r="Q576" i="9"/>
  <c r="G576" i="9"/>
  <c r="R576" i="9" s="1"/>
  <c r="AB574" i="9"/>
  <c r="AA574" i="9"/>
  <c r="Z574" i="9"/>
  <c r="U574" i="9"/>
  <c r="X574" i="9" s="1"/>
  <c r="Q574" i="9"/>
  <c r="G574" i="9"/>
  <c r="R574" i="9" s="1"/>
  <c r="AB573" i="9"/>
  <c r="AA573" i="9"/>
  <c r="Z573" i="9"/>
  <c r="Q573" i="9"/>
  <c r="G573" i="9"/>
  <c r="R573" i="9" s="1"/>
  <c r="AB571" i="9"/>
  <c r="AA571" i="9"/>
  <c r="Z571" i="9"/>
  <c r="U571" i="9"/>
  <c r="X571" i="9" s="1"/>
  <c r="Q571" i="9"/>
  <c r="G571" i="9"/>
  <c r="R571" i="9" s="1"/>
  <c r="AB570" i="9"/>
  <c r="AA570" i="9"/>
  <c r="Z570" i="9"/>
  <c r="Q570" i="9"/>
  <c r="G570" i="9"/>
  <c r="AB568" i="9"/>
  <c r="AA568" i="9"/>
  <c r="Z568" i="9"/>
  <c r="U568" i="9"/>
  <c r="X568" i="9" s="1"/>
  <c r="Q568" i="9"/>
  <c r="G568" i="9"/>
  <c r="AB567" i="9"/>
  <c r="AA567" i="9"/>
  <c r="Z567" i="9"/>
  <c r="U567" i="9"/>
  <c r="X567" i="9" s="1"/>
  <c r="Q567" i="9"/>
  <c r="G567" i="9"/>
  <c r="AB566" i="9"/>
  <c r="AA566" i="9"/>
  <c r="Z566" i="9"/>
  <c r="U566" i="9"/>
  <c r="X566" i="9" s="1"/>
  <c r="Q566" i="9"/>
  <c r="G566" i="9"/>
  <c r="AB565" i="9"/>
  <c r="AA565" i="9"/>
  <c r="Z565" i="9"/>
  <c r="U565" i="9"/>
  <c r="X565" i="9" s="1"/>
  <c r="Q565" i="9"/>
  <c r="G565" i="9"/>
  <c r="AB564" i="9"/>
  <c r="AA564" i="9"/>
  <c r="Z564" i="9"/>
  <c r="U564" i="9"/>
  <c r="X564" i="9" s="1"/>
  <c r="Q564" i="9"/>
  <c r="G564" i="9"/>
  <c r="AB563" i="9"/>
  <c r="AA563" i="9"/>
  <c r="Z563" i="9"/>
  <c r="Q563" i="9"/>
  <c r="G563" i="9"/>
  <c r="R563" i="9" s="1"/>
  <c r="AB561" i="9"/>
  <c r="AA561" i="9"/>
  <c r="Z561" i="9"/>
  <c r="U561" i="9"/>
  <c r="X561" i="9" s="1"/>
  <c r="Q561" i="9"/>
  <c r="G561" i="9"/>
  <c r="R561" i="9" s="1"/>
  <c r="AB560" i="9"/>
  <c r="AA560" i="9"/>
  <c r="Z560" i="9"/>
  <c r="Q560" i="9"/>
  <c r="G560" i="9"/>
  <c r="R560" i="9" s="1"/>
  <c r="AB558" i="9"/>
  <c r="AA558" i="9"/>
  <c r="Z558" i="9"/>
  <c r="U558" i="9"/>
  <c r="X558" i="9" s="1"/>
  <c r="Q558" i="9"/>
  <c r="G558" i="9"/>
  <c r="R558" i="9" s="1"/>
  <c r="AB557" i="9"/>
  <c r="AA557" i="9"/>
  <c r="Z557" i="9"/>
  <c r="Q557" i="9"/>
  <c r="G557" i="9"/>
  <c r="R557" i="9" s="1"/>
  <c r="AB555" i="9"/>
  <c r="AA555" i="9"/>
  <c r="Z555" i="9"/>
  <c r="U555" i="9"/>
  <c r="X555" i="9" s="1"/>
  <c r="Q555" i="9"/>
  <c r="G555" i="9"/>
  <c r="R555" i="9" s="1"/>
  <c r="AB554" i="9"/>
  <c r="AA554" i="9"/>
  <c r="Z554" i="9"/>
  <c r="Q554" i="9"/>
  <c r="G554" i="9"/>
  <c r="AB552" i="9"/>
  <c r="AA552" i="9"/>
  <c r="Z552" i="9"/>
  <c r="U552" i="9"/>
  <c r="X552" i="9" s="1"/>
  <c r="Q552" i="9"/>
  <c r="G552" i="9"/>
  <c r="AB551" i="9"/>
  <c r="AA551" i="9"/>
  <c r="Z551" i="9"/>
  <c r="Q551" i="9"/>
  <c r="G551" i="9"/>
  <c r="H551" i="9" s="1"/>
  <c r="AB549" i="9"/>
  <c r="AA549" i="9"/>
  <c r="Z549" i="9"/>
  <c r="U549" i="9"/>
  <c r="X549" i="9" s="1"/>
  <c r="Q549" i="9"/>
  <c r="G549" i="9"/>
  <c r="H549" i="9" s="1"/>
  <c r="AB548" i="9"/>
  <c r="AA548" i="9"/>
  <c r="Z548" i="9"/>
  <c r="Q548" i="9"/>
  <c r="G548" i="9"/>
  <c r="R548" i="9" s="1"/>
  <c r="AB546" i="9"/>
  <c r="AA546" i="9"/>
  <c r="Z546" i="9"/>
  <c r="U546" i="9"/>
  <c r="X546" i="9" s="1"/>
  <c r="Q546" i="9"/>
  <c r="G546" i="9"/>
  <c r="R546" i="9" s="1"/>
  <c r="AB545" i="9"/>
  <c r="AA545" i="9"/>
  <c r="Z545" i="9"/>
  <c r="U545" i="9"/>
  <c r="X545" i="9" s="1"/>
  <c r="Q545" i="9"/>
  <c r="G545" i="9"/>
  <c r="R545" i="9" s="1"/>
  <c r="AB544" i="9"/>
  <c r="AA544" i="9"/>
  <c r="Z544" i="9"/>
  <c r="U544" i="9"/>
  <c r="X544" i="9" s="1"/>
  <c r="Q544" i="9"/>
  <c r="G544" i="9"/>
  <c r="R544" i="9" s="1"/>
  <c r="AB543" i="9"/>
  <c r="AA543" i="9"/>
  <c r="Z543" i="9"/>
  <c r="U543" i="9"/>
  <c r="X543" i="9" s="1"/>
  <c r="Q543" i="9"/>
  <c r="G543" i="9"/>
  <c r="R543" i="9" s="1"/>
  <c r="AB542" i="9"/>
  <c r="AA542" i="9"/>
  <c r="Z542" i="9"/>
  <c r="U542" i="9"/>
  <c r="X542" i="9" s="1"/>
  <c r="Q542" i="9"/>
  <c r="G542" i="9"/>
  <c r="AB541" i="9"/>
  <c r="AA541" i="9"/>
  <c r="Z541" i="9"/>
  <c r="Q541" i="9"/>
  <c r="G541" i="9"/>
  <c r="R541" i="9" s="1"/>
  <c r="AB539" i="9"/>
  <c r="AA539" i="9"/>
  <c r="Z539" i="9"/>
  <c r="U539" i="9"/>
  <c r="X539" i="9" s="1"/>
  <c r="Q539" i="9"/>
  <c r="G539" i="9"/>
  <c r="H539" i="9" s="1"/>
  <c r="AB538" i="9"/>
  <c r="AA538" i="9"/>
  <c r="Z538" i="9"/>
  <c r="U538" i="9"/>
  <c r="X538" i="9" s="1"/>
  <c r="Q538" i="9"/>
  <c r="G538" i="9"/>
  <c r="R538" i="9" s="1"/>
  <c r="AB537" i="9"/>
  <c r="AA537" i="9"/>
  <c r="Z537" i="9"/>
  <c r="U537" i="9"/>
  <c r="X537" i="9" s="1"/>
  <c r="Q537" i="9"/>
  <c r="G537" i="9"/>
  <c r="R537" i="9" s="1"/>
  <c r="AB536" i="9"/>
  <c r="AA536" i="9"/>
  <c r="Z536" i="9"/>
  <c r="U536" i="9"/>
  <c r="X536" i="9" s="1"/>
  <c r="Q536" i="9"/>
  <c r="G536" i="9"/>
  <c r="R536" i="9" s="1"/>
  <c r="AB535" i="9"/>
  <c r="AA535" i="9"/>
  <c r="Z535" i="9"/>
  <c r="U535" i="9"/>
  <c r="X535" i="9" s="1"/>
  <c r="Q535" i="9"/>
  <c r="G535" i="9"/>
  <c r="AB534" i="9"/>
  <c r="AA534" i="9"/>
  <c r="Z534" i="9"/>
  <c r="U534" i="9"/>
  <c r="X534" i="9" s="1"/>
  <c r="Q534" i="9"/>
  <c r="G534" i="9"/>
  <c r="H534" i="9" s="1"/>
  <c r="AB533" i="9"/>
  <c r="AA533" i="9"/>
  <c r="Z533" i="9"/>
  <c r="U533" i="9"/>
  <c r="X533" i="9" s="1"/>
  <c r="Q533" i="9"/>
  <c r="G533" i="9"/>
  <c r="R533" i="9" s="1"/>
  <c r="AB532" i="9"/>
  <c r="AA532" i="9"/>
  <c r="Z532" i="9"/>
  <c r="U532" i="9"/>
  <c r="X532" i="9" s="1"/>
  <c r="Q532" i="9"/>
  <c r="G532" i="9"/>
  <c r="H532" i="9" s="1"/>
  <c r="AB531" i="9"/>
  <c r="AA531" i="9"/>
  <c r="Z531" i="9"/>
  <c r="Q531" i="9"/>
  <c r="G531" i="9"/>
  <c r="AB529" i="9"/>
  <c r="AA529" i="9"/>
  <c r="Z529" i="9"/>
  <c r="U529" i="9"/>
  <c r="X529" i="9" s="1"/>
  <c r="Q529" i="9"/>
  <c r="G529" i="9"/>
  <c r="AB528" i="9"/>
  <c r="AA528" i="9"/>
  <c r="Z528" i="9"/>
  <c r="U528" i="9"/>
  <c r="X528" i="9" s="1"/>
  <c r="Q528" i="9"/>
  <c r="G528" i="9"/>
  <c r="AB527" i="9"/>
  <c r="AA527" i="9"/>
  <c r="Z527" i="9"/>
  <c r="U527" i="9"/>
  <c r="X527" i="9" s="1"/>
  <c r="Q527" i="9"/>
  <c r="G527" i="9"/>
  <c r="AB526" i="9"/>
  <c r="AA526" i="9"/>
  <c r="Z526" i="9"/>
  <c r="U526" i="9"/>
  <c r="X526" i="9" s="1"/>
  <c r="Q526" i="9"/>
  <c r="G526" i="9"/>
  <c r="AB525" i="9"/>
  <c r="AA525" i="9"/>
  <c r="Z525" i="9"/>
  <c r="U525" i="9"/>
  <c r="X525" i="9" s="1"/>
  <c r="Q525" i="9"/>
  <c r="G525" i="9"/>
  <c r="AB524" i="9"/>
  <c r="AA524" i="9"/>
  <c r="Z524" i="9"/>
  <c r="Q524" i="9"/>
  <c r="G524" i="9"/>
  <c r="R524" i="9" s="1"/>
  <c r="AB522" i="9"/>
  <c r="AA522" i="9"/>
  <c r="Z522" i="9"/>
  <c r="U522" i="9"/>
  <c r="X522" i="9" s="1"/>
  <c r="Q522" i="9"/>
  <c r="G522" i="9"/>
  <c r="R522" i="9" s="1"/>
  <c r="AB521" i="9"/>
  <c r="AA521" i="9"/>
  <c r="Z521" i="9"/>
  <c r="U521" i="9"/>
  <c r="X521" i="9" s="1"/>
  <c r="Q521" i="9"/>
  <c r="G521" i="9"/>
  <c r="AB520" i="9"/>
  <c r="AA520" i="9"/>
  <c r="Z520" i="9"/>
  <c r="U520" i="9"/>
  <c r="X520" i="9" s="1"/>
  <c r="Q520" i="9"/>
  <c r="G520" i="9"/>
  <c r="H520" i="9" s="1"/>
  <c r="AB519" i="9"/>
  <c r="AA519" i="9"/>
  <c r="Z519" i="9"/>
  <c r="U519" i="9"/>
  <c r="X519" i="9" s="1"/>
  <c r="Q519" i="9"/>
  <c r="G519" i="9"/>
  <c r="R519" i="9" s="1"/>
  <c r="AB518" i="9"/>
  <c r="AA518" i="9"/>
  <c r="Z518" i="9"/>
  <c r="Q518" i="9"/>
  <c r="G518" i="9"/>
  <c r="AB516" i="9"/>
  <c r="AA516" i="9"/>
  <c r="Z516" i="9"/>
  <c r="U516" i="9"/>
  <c r="X516" i="9" s="1"/>
  <c r="Q516" i="9"/>
  <c r="G516" i="9"/>
  <c r="AB515" i="9"/>
  <c r="AA515" i="9"/>
  <c r="Z515" i="9"/>
  <c r="U515" i="9"/>
  <c r="X515" i="9" s="1"/>
  <c r="Q515" i="9"/>
  <c r="G515" i="9"/>
  <c r="AB514" i="9"/>
  <c r="AA514" i="9"/>
  <c r="Z514" i="9"/>
  <c r="U514" i="9"/>
  <c r="X514" i="9" s="1"/>
  <c r="Q514" i="9"/>
  <c r="G514" i="9"/>
  <c r="AB513" i="9"/>
  <c r="AA513" i="9"/>
  <c r="Z513" i="9"/>
  <c r="U513" i="9"/>
  <c r="X513" i="9" s="1"/>
  <c r="Q513" i="9"/>
  <c r="G513" i="9"/>
  <c r="AB512" i="9"/>
  <c r="AA512" i="9"/>
  <c r="Z512" i="9"/>
  <c r="U512" i="9"/>
  <c r="X512" i="9" s="1"/>
  <c r="Q512" i="9"/>
  <c r="G512" i="9"/>
  <c r="AB511" i="9"/>
  <c r="AA511" i="9"/>
  <c r="Z511" i="9"/>
  <c r="Q511" i="9"/>
  <c r="G511" i="9"/>
  <c r="R511" i="9" s="1"/>
  <c r="AB509" i="9"/>
  <c r="AA509" i="9"/>
  <c r="Z509" i="9"/>
  <c r="U509" i="9"/>
  <c r="X509" i="9" s="1"/>
  <c r="Q509" i="9"/>
  <c r="G509" i="9"/>
  <c r="R509" i="9" s="1"/>
  <c r="AB508" i="9"/>
  <c r="AA508" i="9"/>
  <c r="Z508" i="9"/>
  <c r="Q508" i="9"/>
  <c r="G508" i="9"/>
  <c r="AB506" i="9"/>
  <c r="AA506" i="9"/>
  <c r="Z506" i="9"/>
  <c r="U506" i="9"/>
  <c r="X506" i="9" s="1"/>
  <c r="Q506" i="9"/>
  <c r="G506" i="9"/>
  <c r="AB505" i="9"/>
  <c r="AA505" i="9"/>
  <c r="Z505" i="9"/>
  <c r="Q505" i="9"/>
  <c r="G505" i="9"/>
  <c r="R505" i="9" s="1"/>
  <c r="AB503" i="9"/>
  <c r="AA503" i="9"/>
  <c r="Z503" i="9"/>
  <c r="U503" i="9"/>
  <c r="X503" i="9" s="1"/>
  <c r="Q503" i="9"/>
  <c r="G503" i="9"/>
  <c r="R503" i="9" s="1"/>
  <c r="AB502" i="9"/>
  <c r="AA502" i="9"/>
  <c r="Z502" i="9"/>
  <c r="U502" i="9"/>
  <c r="X502" i="9" s="1"/>
  <c r="Q502" i="9"/>
  <c r="G502" i="9"/>
  <c r="H502" i="9" s="1"/>
  <c r="AB501" i="9"/>
  <c r="AA501" i="9"/>
  <c r="Z501" i="9"/>
  <c r="Q501" i="9"/>
  <c r="G501" i="9"/>
  <c r="AB499" i="9"/>
  <c r="AA499" i="9"/>
  <c r="Z499" i="9"/>
  <c r="U499" i="9"/>
  <c r="X499" i="9" s="1"/>
  <c r="Q499" i="9"/>
  <c r="G499" i="9"/>
  <c r="AB498" i="9"/>
  <c r="AA498" i="9"/>
  <c r="Z498" i="9"/>
  <c r="U498" i="9"/>
  <c r="X498" i="9" s="1"/>
  <c r="Q498" i="9"/>
  <c r="G498" i="9"/>
  <c r="AB497" i="9"/>
  <c r="AA497" i="9"/>
  <c r="Z497" i="9"/>
  <c r="U497" i="9"/>
  <c r="X497" i="9" s="1"/>
  <c r="Q497" i="9"/>
  <c r="G497" i="9"/>
  <c r="AB496" i="9"/>
  <c r="AA496" i="9"/>
  <c r="Z496" i="9"/>
  <c r="U496" i="9"/>
  <c r="X496" i="9" s="1"/>
  <c r="Q496" i="9"/>
  <c r="G496" i="9"/>
  <c r="AB495" i="9"/>
  <c r="AA495" i="9"/>
  <c r="Z495" i="9"/>
  <c r="U495" i="9"/>
  <c r="X495" i="9" s="1"/>
  <c r="Q495" i="9"/>
  <c r="G495" i="9"/>
  <c r="AB494" i="9"/>
  <c r="AA494" i="9"/>
  <c r="Z494" i="9"/>
  <c r="U494" i="9"/>
  <c r="X494" i="9" s="1"/>
  <c r="Q494" i="9"/>
  <c r="G494" i="9"/>
  <c r="AB493" i="9"/>
  <c r="AA493" i="9"/>
  <c r="Z493" i="9"/>
  <c r="Q493" i="9"/>
  <c r="G493" i="9"/>
  <c r="R493" i="9" s="1"/>
  <c r="AB491" i="9"/>
  <c r="AA491" i="9"/>
  <c r="Z491" i="9"/>
  <c r="U491" i="9"/>
  <c r="X491" i="9" s="1"/>
  <c r="Q491" i="9"/>
  <c r="G491" i="9"/>
  <c r="H491" i="9" s="1"/>
  <c r="AB490" i="9"/>
  <c r="AA490" i="9"/>
  <c r="Z490" i="9"/>
  <c r="U490" i="9"/>
  <c r="X490" i="9" s="1"/>
  <c r="Q490" i="9"/>
  <c r="G490" i="9"/>
  <c r="H490" i="9" s="1"/>
  <c r="AB489" i="9"/>
  <c r="AA489" i="9"/>
  <c r="Z489" i="9"/>
  <c r="U489" i="9"/>
  <c r="X489" i="9" s="1"/>
  <c r="Q489" i="9"/>
  <c r="G489" i="9"/>
  <c r="R489" i="9" s="1"/>
  <c r="AB488" i="9"/>
  <c r="AA488" i="9"/>
  <c r="Z488" i="9"/>
  <c r="U488" i="9"/>
  <c r="X488" i="9" s="1"/>
  <c r="Q488" i="9"/>
  <c r="G488" i="9"/>
  <c r="R488" i="9" s="1"/>
  <c r="AB487" i="9"/>
  <c r="AA487" i="9"/>
  <c r="Z487" i="9"/>
  <c r="Q487" i="9"/>
  <c r="G487" i="9"/>
  <c r="AB485" i="9"/>
  <c r="AA485" i="9"/>
  <c r="Z485" i="9"/>
  <c r="U485" i="9"/>
  <c r="X485" i="9" s="1"/>
  <c r="Q485" i="9"/>
  <c r="G485" i="9"/>
  <c r="AB484" i="9"/>
  <c r="AA484" i="9"/>
  <c r="Z484" i="9"/>
  <c r="Q484" i="9"/>
  <c r="G484" i="9"/>
  <c r="H484" i="9" s="1"/>
  <c r="AB482" i="9"/>
  <c r="AA482" i="9"/>
  <c r="Z482" i="9"/>
  <c r="U482" i="9"/>
  <c r="X482" i="9" s="1"/>
  <c r="Q482" i="9"/>
  <c r="G482" i="9"/>
  <c r="R482" i="9" s="1"/>
  <c r="AB481" i="9"/>
  <c r="AA481" i="9"/>
  <c r="Z481" i="9"/>
  <c r="Q481" i="9"/>
  <c r="G481" i="9"/>
  <c r="AB479" i="9"/>
  <c r="AA479" i="9"/>
  <c r="Z479" i="9"/>
  <c r="U479" i="9"/>
  <c r="X479" i="9" s="1"/>
  <c r="Q479" i="9"/>
  <c r="G479" i="9"/>
  <c r="AB478" i="9"/>
  <c r="AA478" i="9"/>
  <c r="Z478" i="9"/>
  <c r="U478" i="9"/>
  <c r="X478" i="9" s="1"/>
  <c r="Q478" i="9"/>
  <c r="G478" i="9"/>
  <c r="AB477" i="9"/>
  <c r="AA477" i="9"/>
  <c r="Z477" i="9"/>
  <c r="U477" i="9"/>
  <c r="X477" i="9" s="1"/>
  <c r="Q477" i="9"/>
  <c r="G477" i="9"/>
  <c r="AB476" i="9"/>
  <c r="AA476" i="9"/>
  <c r="Z476" i="9"/>
  <c r="U476" i="9"/>
  <c r="X476" i="9" s="1"/>
  <c r="Q476" i="9"/>
  <c r="G476" i="9"/>
  <c r="AB475" i="9"/>
  <c r="AA475" i="9"/>
  <c r="Z475" i="9"/>
  <c r="U475" i="9"/>
  <c r="X475" i="9" s="1"/>
  <c r="Q475" i="9"/>
  <c r="G475" i="9"/>
  <c r="AB474" i="9"/>
  <c r="AA474" i="9"/>
  <c r="Z474" i="9"/>
  <c r="Q474" i="9"/>
  <c r="G474" i="9"/>
  <c r="H474" i="9" s="1"/>
  <c r="AB472" i="9"/>
  <c r="AA472" i="9"/>
  <c r="Z472" i="9"/>
  <c r="U472" i="9"/>
  <c r="X472" i="9" s="1"/>
  <c r="Q472" i="9"/>
  <c r="G472" i="9"/>
  <c r="R472" i="9" s="1"/>
  <c r="AB471" i="9"/>
  <c r="AA471" i="9"/>
  <c r="Z471" i="9"/>
  <c r="Q471" i="9"/>
  <c r="G471" i="9"/>
  <c r="AB469" i="9"/>
  <c r="AA469" i="9"/>
  <c r="Z469" i="9"/>
  <c r="U469" i="9"/>
  <c r="X469" i="9" s="1"/>
  <c r="Q469" i="9"/>
  <c r="G469" i="9"/>
  <c r="R469" i="9" s="1"/>
  <c r="AB468" i="9"/>
  <c r="AA468" i="9"/>
  <c r="Z468" i="9"/>
  <c r="Q468" i="9"/>
  <c r="G468" i="9"/>
  <c r="H468" i="9" s="1"/>
  <c r="AB466" i="9"/>
  <c r="AA466" i="9"/>
  <c r="Z466" i="9"/>
  <c r="U466" i="9"/>
  <c r="X466" i="9" s="1"/>
  <c r="Q466" i="9"/>
  <c r="G466" i="9"/>
  <c r="R466" i="9" s="1"/>
  <c r="AB465" i="9"/>
  <c r="AA465" i="9"/>
  <c r="Z465" i="9"/>
  <c r="Q465" i="9"/>
  <c r="G465" i="9"/>
  <c r="AB463" i="9"/>
  <c r="AA463" i="9"/>
  <c r="Z463" i="9"/>
  <c r="U463" i="9"/>
  <c r="X463" i="9" s="1"/>
  <c r="Q463" i="9"/>
  <c r="G463" i="9"/>
  <c r="AB462" i="9"/>
  <c r="AA462" i="9"/>
  <c r="Z462" i="9"/>
  <c r="Q462" i="9"/>
  <c r="G462" i="9"/>
  <c r="H462" i="9" s="1"/>
  <c r="I462" i="9" s="1"/>
  <c r="K462" i="9" s="1"/>
  <c r="AB460" i="9"/>
  <c r="AA460" i="9"/>
  <c r="Z460" i="9"/>
  <c r="U460" i="9"/>
  <c r="X460" i="9" s="1"/>
  <c r="Q460" i="9"/>
  <c r="G460" i="9"/>
  <c r="H460" i="9" s="1"/>
  <c r="I460" i="9" s="1"/>
  <c r="K460" i="9" s="1"/>
  <c r="AB459" i="9"/>
  <c r="AA459" i="9"/>
  <c r="Z459" i="9"/>
  <c r="Q459" i="9"/>
  <c r="G459" i="9"/>
  <c r="R459" i="9" s="1"/>
  <c r="AB457" i="9"/>
  <c r="AA457" i="9"/>
  <c r="Z457" i="9"/>
  <c r="U457" i="9"/>
  <c r="X457" i="9" s="1"/>
  <c r="Q457" i="9"/>
  <c r="G457" i="9"/>
  <c r="R457" i="9" s="1"/>
  <c r="AB456" i="9"/>
  <c r="AA456" i="9"/>
  <c r="Z456" i="9"/>
  <c r="U456" i="9"/>
  <c r="X456" i="9" s="1"/>
  <c r="Q456" i="9"/>
  <c r="G456" i="9"/>
  <c r="R456" i="9" s="1"/>
  <c r="AB455" i="9"/>
  <c r="AA455" i="9"/>
  <c r="Z455" i="9"/>
  <c r="U455" i="9"/>
  <c r="X455" i="9" s="1"/>
  <c r="Q455" i="9"/>
  <c r="G455" i="9"/>
  <c r="R455" i="9" s="1"/>
  <c r="AB454" i="9"/>
  <c r="AA454" i="9"/>
  <c r="Z454" i="9"/>
  <c r="U454" i="9"/>
  <c r="X454" i="9" s="1"/>
  <c r="Q454" i="9"/>
  <c r="G454" i="9"/>
  <c r="R454" i="9" s="1"/>
  <c r="AB453" i="9"/>
  <c r="AA453" i="9"/>
  <c r="Z453" i="9"/>
  <c r="U453" i="9"/>
  <c r="X453" i="9" s="1"/>
  <c r="Q453" i="9"/>
  <c r="G453" i="9"/>
  <c r="R453" i="9" s="1"/>
  <c r="AB452" i="9"/>
  <c r="AA452" i="9"/>
  <c r="Z452" i="9"/>
  <c r="U452" i="9"/>
  <c r="X452" i="9" s="1"/>
  <c r="Q452" i="9"/>
  <c r="G452" i="9"/>
  <c r="R452" i="9" s="1"/>
  <c r="AB451" i="9"/>
  <c r="AA451" i="9"/>
  <c r="Z451" i="9"/>
  <c r="U451" i="9"/>
  <c r="X451" i="9" s="1"/>
  <c r="Q451" i="9"/>
  <c r="G451" i="9"/>
  <c r="R451" i="9" s="1"/>
  <c r="AB450" i="9"/>
  <c r="AA450" i="9"/>
  <c r="Z450" i="9"/>
  <c r="U450" i="9"/>
  <c r="X450" i="9" s="1"/>
  <c r="Q450" i="9"/>
  <c r="G450" i="9"/>
  <c r="R450" i="9" s="1"/>
  <c r="AB449" i="9"/>
  <c r="AA449" i="9"/>
  <c r="Z449" i="9"/>
  <c r="U449" i="9"/>
  <c r="X449" i="9" s="1"/>
  <c r="Q449" i="9"/>
  <c r="G449" i="9"/>
  <c r="R449" i="9" s="1"/>
  <c r="AB448" i="9"/>
  <c r="AA448" i="9"/>
  <c r="Z448" i="9"/>
  <c r="Q448" i="9"/>
  <c r="G448" i="9"/>
  <c r="R448" i="9" s="1"/>
  <c r="AB446" i="9"/>
  <c r="AA446" i="9"/>
  <c r="Z446" i="9"/>
  <c r="U446" i="9"/>
  <c r="X446" i="9" s="1"/>
  <c r="Q446" i="9"/>
  <c r="G446" i="9"/>
  <c r="R446" i="9" s="1"/>
  <c r="AB445" i="9"/>
  <c r="AA445" i="9"/>
  <c r="Z445" i="9"/>
  <c r="U445" i="9"/>
  <c r="X445" i="9" s="1"/>
  <c r="Q445" i="9"/>
  <c r="G445" i="9"/>
  <c r="R445" i="9" s="1"/>
  <c r="AB444" i="9"/>
  <c r="AA444" i="9"/>
  <c r="Z444" i="9"/>
  <c r="U444" i="9"/>
  <c r="X444" i="9" s="1"/>
  <c r="Q444" i="9"/>
  <c r="G444" i="9"/>
  <c r="R444" i="9" s="1"/>
  <c r="AB443" i="9"/>
  <c r="AA443" i="9"/>
  <c r="Z443" i="9"/>
  <c r="U443" i="9"/>
  <c r="X443" i="9" s="1"/>
  <c r="Q443" i="9"/>
  <c r="G443" i="9"/>
  <c r="R443" i="9" s="1"/>
  <c r="AB442" i="9"/>
  <c r="AA442" i="9"/>
  <c r="Z442" i="9"/>
  <c r="U442" i="9"/>
  <c r="X442" i="9" s="1"/>
  <c r="Q442" i="9"/>
  <c r="G442" i="9"/>
  <c r="R442" i="9" s="1"/>
  <c r="AB441" i="9"/>
  <c r="AA441" i="9"/>
  <c r="Z441" i="9"/>
  <c r="U441" i="9"/>
  <c r="X441" i="9" s="1"/>
  <c r="Q441" i="9"/>
  <c r="G441" i="9"/>
  <c r="R441" i="9" s="1"/>
  <c r="AB440" i="9"/>
  <c r="AA440" i="9"/>
  <c r="Z440" i="9"/>
  <c r="U440" i="9"/>
  <c r="X440" i="9" s="1"/>
  <c r="Q440" i="9"/>
  <c r="G440" i="9"/>
  <c r="R440" i="9" s="1"/>
  <c r="AB439" i="9"/>
  <c r="AA439" i="9"/>
  <c r="Z439" i="9"/>
  <c r="Q439" i="9"/>
  <c r="G439" i="9"/>
  <c r="AB437" i="9"/>
  <c r="AA437" i="9"/>
  <c r="Z437" i="9"/>
  <c r="U437" i="9"/>
  <c r="X437" i="9" s="1"/>
  <c r="Q437" i="9"/>
  <c r="G437" i="9"/>
  <c r="AB436" i="9"/>
  <c r="AA436" i="9"/>
  <c r="Z436" i="9"/>
  <c r="U436" i="9"/>
  <c r="X436" i="9" s="1"/>
  <c r="Q436" i="9"/>
  <c r="G436" i="9"/>
  <c r="AB435" i="9"/>
  <c r="AA435" i="9"/>
  <c r="Z435" i="9"/>
  <c r="U435" i="9"/>
  <c r="X435" i="9" s="1"/>
  <c r="Q435" i="9"/>
  <c r="G435" i="9"/>
  <c r="AB434" i="9"/>
  <c r="AA434" i="9"/>
  <c r="Z434" i="9"/>
  <c r="U434" i="9"/>
  <c r="X434" i="9" s="1"/>
  <c r="Q434" i="9"/>
  <c r="G434" i="9"/>
  <c r="AB433" i="9"/>
  <c r="AA433" i="9"/>
  <c r="Z433" i="9"/>
  <c r="U433" i="9"/>
  <c r="X433" i="9" s="1"/>
  <c r="Q433" i="9"/>
  <c r="G433" i="9"/>
  <c r="AB432" i="9"/>
  <c r="AA432" i="9"/>
  <c r="Z432" i="9"/>
  <c r="U432" i="9"/>
  <c r="X432" i="9" s="1"/>
  <c r="Q432" i="9"/>
  <c r="G432" i="9"/>
  <c r="AB431" i="9"/>
  <c r="AA431" i="9"/>
  <c r="Z431" i="9"/>
  <c r="U431" i="9"/>
  <c r="X431" i="9" s="1"/>
  <c r="Q431" i="9"/>
  <c r="G431" i="9"/>
  <c r="AB430" i="9"/>
  <c r="AA430" i="9"/>
  <c r="Z430" i="9"/>
  <c r="U430" i="9"/>
  <c r="X430" i="9" s="1"/>
  <c r="Q430" i="9"/>
  <c r="G430" i="9"/>
  <c r="AB429" i="9"/>
  <c r="AA429" i="9"/>
  <c r="Z429" i="9"/>
  <c r="Q429" i="9"/>
  <c r="G429" i="9"/>
  <c r="H429" i="9" s="1"/>
  <c r="I429" i="9" s="1"/>
  <c r="K429" i="9" s="1"/>
  <c r="AB427" i="9"/>
  <c r="AA427" i="9"/>
  <c r="Z427" i="9"/>
  <c r="U427" i="9"/>
  <c r="X427" i="9" s="1"/>
  <c r="Q427" i="9"/>
  <c r="G427" i="9"/>
  <c r="H427" i="9" s="1"/>
  <c r="I427" i="9" s="1"/>
  <c r="K427" i="9" s="1"/>
  <c r="AB426" i="9"/>
  <c r="AA426" i="9"/>
  <c r="Z426" i="9"/>
  <c r="U426" i="9"/>
  <c r="X426" i="9" s="1"/>
  <c r="Q426" i="9"/>
  <c r="G426" i="9"/>
  <c r="H426" i="9" s="1"/>
  <c r="I426" i="9" s="1"/>
  <c r="K426" i="9" s="1"/>
  <c r="AB425" i="9"/>
  <c r="AA425" i="9"/>
  <c r="Z425" i="9"/>
  <c r="U425" i="9"/>
  <c r="X425" i="9" s="1"/>
  <c r="Q425" i="9"/>
  <c r="G425" i="9"/>
  <c r="H425" i="9" s="1"/>
  <c r="I425" i="9" s="1"/>
  <c r="K425" i="9" s="1"/>
  <c r="AB424" i="9"/>
  <c r="AA424" i="9"/>
  <c r="Z424" i="9"/>
  <c r="Q424" i="9"/>
  <c r="G424" i="9"/>
  <c r="R424" i="9" s="1"/>
  <c r="AB422" i="9"/>
  <c r="AA422" i="9"/>
  <c r="Z422" i="9"/>
  <c r="U422" i="9"/>
  <c r="X422" i="9" s="1"/>
  <c r="Q422" i="9"/>
  <c r="G422" i="9"/>
  <c r="R422" i="9" s="1"/>
  <c r="AB421" i="9"/>
  <c r="AA421" i="9"/>
  <c r="Z421" i="9"/>
  <c r="U421" i="9"/>
  <c r="X421" i="9" s="1"/>
  <c r="Q421" i="9"/>
  <c r="G421" i="9"/>
  <c r="R421" i="9" s="1"/>
  <c r="AB420" i="9"/>
  <c r="AA420" i="9"/>
  <c r="Z420" i="9"/>
  <c r="Q420" i="9"/>
  <c r="G420" i="9"/>
  <c r="R420" i="9" s="1"/>
  <c r="AB418" i="9"/>
  <c r="AA418" i="9"/>
  <c r="Z418" i="9"/>
  <c r="U418" i="9"/>
  <c r="X418" i="9" s="1"/>
  <c r="Q418" i="9"/>
  <c r="G418" i="9"/>
  <c r="H418" i="9" s="1"/>
  <c r="AB417" i="9"/>
  <c r="AA417" i="9"/>
  <c r="Z417" i="9"/>
  <c r="Q417" i="9"/>
  <c r="G417" i="9"/>
  <c r="AB415" i="9"/>
  <c r="AA415" i="9"/>
  <c r="Z415" i="9"/>
  <c r="U415" i="9"/>
  <c r="X415" i="9" s="1"/>
  <c r="Q415" i="9"/>
  <c r="G415" i="9"/>
  <c r="AB414" i="9"/>
  <c r="AA414" i="9"/>
  <c r="Z414" i="9"/>
  <c r="Q414" i="9"/>
  <c r="G414" i="9"/>
  <c r="R414" i="9" s="1"/>
  <c r="AB412" i="9"/>
  <c r="AA412" i="9"/>
  <c r="Z412" i="9"/>
  <c r="U412" i="9"/>
  <c r="X412" i="9" s="1"/>
  <c r="Q412" i="9"/>
  <c r="G412" i="9"/>
  <c r="R412" i="9" s="1"/>
  <c r="AB411" i="9"/>
  <c r="AA411" i="9"/>
  <c r="Z411" i="9"/>
  <c r="U411" i="9"/>
  <c r="X411" i="9" s="1"/>
  <c r="Q411" i="9"/>
  <c r="G411" i="9"/>
  <c r="R411" i="9" s="1"/>
  <c r="AB410" i="9"/>
  <c r="AA410" i="9"/>
  <c r="Z410" i="9"/>
  <c r="U410" i="9"/>
  <c r="X410" i="9" s="1"/>
  <c r="Q410" i="9"/>
  <c r="G410" i="9"/>
  <c r="R410" i="9" s="1"/>
  <c r="AB409" i="9"/>
  <c r="AA409" i="9"/>
  <c r="Z409" i="9"/>
  <c r="U409" i="9"/>
  <c r="X409" i="9" s="1"/>
  <c r="Q409" i="9"/>
  <c r="G409" i="9"/>
  <c r="R409" i="9" s="1"/>
  <c r="AB408" i="9"/>
  <c r="AA408" i="9"/>
  <c r="Z408" i="9"/>
  <c r="Q408" i="9"/>
  <c r="G408" i="9"/>
  <c r="R408" i="9" s="1"/>
  <c r="AB406" i="9"/>
  <c r="AA406" i="9"/>
  <c r="Z406" i="9"/>
  <c r="U406" i="9"/>
  <c r="X406" i="9" s="1"/>
  <c r="Q406" i="9"/>
  <c r="G406" i="9"/>
  <c r="AB405" i="9"/>
  <c r="AA405" i="9"/>
  <c r="Z405" i="9"/>
  <c r="U405" i="9"/>
  <c r="X405" i="9" s="1"/>
  <c r="Q405" i="9"/>
  <c r="G405" i="9"/>
  <c r="AB404" i="9"/>
  <c r="AA404" i="9"/>
  <c r="Z404" i="9"/>
  <c r="U404" i="9"/>
  <c r="X404" i="9" s="1"/>
  <c r="Q404" i="9"/>
  <c r="G404" i="9"/>
  <c r="AB403" i="9"/>
  <c r="AA403" i="9"/>
  <c r="Z403" i="9"/>
  <c r="U403" i="9"/>
  <c r="X403" i="9" s="1"/>
  <c r="Q403" i="9"/>
  <c r="G403" i="9"/>
  <c r="AB402" i="9"/>
  <c r="AA402" i="9"/>
  <c r="Z402" i="9"/>
  <c r="U402" i="9"/>
  <c r="X402" i="9" s="1"/>
  <c r="Q402" i="9"/>
  <c r="G402" i="9"/>
  <c r="AB401" i="9"/>
  <c r="AA401" i="9"/>
  <c r="Z401" i="9"/>
  <c r="Q401" i="9"/>
  <c r="G401" i="9"/>
  <c r="H401" i="9" s="1"/>
  <c r="AB399" i="9"/>
  <c r="AA399" i="9"/>
  <c r="Z399" i="9"/>
  <c r="U399" i="9"/>
  <c r="X399" i="9" s="1"/>
  <c r="Q399" i="9"/>
  <c r="G399" i="9"/>
  <c r="R399" i="9" s="1"/>
  <c r="AB398" i="9"/>
  <c r="AA398" i="9"/>
  <c r="Z398" i="9"/>
  <c r="U398" i="9"/>
  <c r="X398" i="9" s="1"/>
  <c r="Q398" i="9"/>
  <c r="G398" i="9"/>
  <c r="R398" i="9" s="1"/>
  <c r="AB397" i="9"/>
  <c r="AA397" i="9"/>
  <c r="Z397" i="9"/>
  <c r="U397" i="9"/>
  <c r="X397" i="9" s="1"/>
  <c r="Q397" i="9"/>
  <c r="G397" i="9"/>
  <c r="R397" i="9" s="1"/>
  <c r="AB396" i="9"/>
  <c r="AA396" i="9"/>
  <c r="Z396" i="9"/>
  <c r="U396" i="9"/>
  <c r="X396" i="9" s="1"/>
  <c r="Q396" i="9"/>
  <c r="G396" i="9"/>
  <c r="H396" i="9" s="1"/>
  <c r="AB395" i="9"/>
  <c r="AA395" i="9"/>
  <c r="Z395" i="9"/>
  <c r="Q395" i="9"/>
  <c r="G395" i="9"/>
  <c r="AB393" i="9"/>
  <c r="AA393" i="9"/>
  <c r="Z393" i="9"/>
  <c r="U393" i="9"/>
  <c r="X393" i="9" s="1"/>
  <c r="Q393" i="9"/>
  <c r="G393" i="9"/>
  <c r="AB392" i="9"/>
  <c r="AA392" i="9"/>
  <c r="Z392" i="9"/>
  <c r="U392" i="9"/>
  <c r="X392" i="9" s="1"/>
  <c r="Q392" i="9"/>
  <c r="G392" i="9"/>
  <c r="AB391" i="9"/>
  <c r="AA391" i="9"/>
  <c r="Z391" i="9"/>
  <c r="U391" i="9"/>
  <c r="X391" i="9" s="1"/>
  <c r="Q391" i="9"/>
  <c r="G391" i="9"/>
  <c r="AB390" i="9"/>
  <c r="AA390" i="9"/>
  <c r="Z390" i="9"/>
  <c r="U390" i="9"/>
  <c r="X390" i="9" s="1"/>
  <c r="Q390" i="9"/>
  <c r="G390" i="9"/>
  <c r="AB389" i="9"/>
  <c r="AA389" i="9"/>
  <c r="Z389" i="9"/>
  <c r="Q389" i="9"/>
  <c r="G389" i="9"/>
  <c r="H389" i="9" s="1"/>
  <c r="I389" i="9" s="1"/>
  <c r="K389" i="9" s="1"/>
  <c r="AB387" i="9"/>
  <c r="AA387" i="9"/>
  <c r="Z387" i="9"/>
  <c r="U387" i="9"/>
  <c r="X387" i="9" s="1"/>
  <c r="Q387" i="9"/>
  <c r="G387" i="9"/>
  <c r="H387" i="9" s="1"/>
  <c r="I387" i="9" s="1"/>
  <c r="K387" i="9" s="1"/>
  <c r="AB386" i="9"/>
  <c r="AA386" i="9"/>
  <c r="Z386" i="9"/>
  <c r="Q386" i="9"/>
  <c r="G386" i="9"/>
  <c r="AB384" i="9"/>
  <c r="AA384" i="9"/>
  <c r="Z384" i="9"/>
  <c r="U384" i="9"/>
  <c r="X384" i="9" s="1"/>
  <c r="Q384" i="9"/>
  <c r="G384" i="9"/>
  <c r="AB383" i="9"/>
  <c r="AA383" i="9"/>
  <c r="Z383" i="9"/>
  <c r="Q383" i="9"/>
  <c r="G383" i="9"/>
  <c r="R383" i="9" s="1"/>
  <c r="AB381" i="9"/>
  <c r="AA381" i="9"/>
  <c r="Z381" i="9"/>
  <c r="U381" i="9"/>
  <c r="X381" i="9" s="1"/>
  <c r="Q381" i="9"/>
  <c r="G381" i="9"/>
  <c r="R381" i="9" s="1"/>
  <c r="AB380" i="9"/>
  <c r="AA380" i="9"/>
  <c r="Z380" i="9"/>
  <c r="U380" i="9"/>
  <c r="X380" i="9" s="1"/>
  <c r="Q380" i="9"/>
  <c r="G380" i="9"/>
  <c r="AB379" i="9"/>
  <c r="AA379" i="9"/>
  <c r="Z379" i="9"/>
  <c r="U379" i="9"/>
  <c r="X379" i="9" s="1"/>
  <c r="Q379" i="9"/>
  <c r="G379" i="9"/>
  <c r="H379" i="9" s="1"/>
  <c r="AB378" i="9"/>
  <c r="AA378" i="9"/>
  <c r="Z378" i="9"/>
  <c r="U378" i="9"/>
  <c r="X378" i="9" s="1"/>
  <c r="Q378" i="9"/>
  <c r="G378" i="9"/>
  <c r="R378" i="9" s="1"/>
  <c r="AB377" i="9"/>
  <c r="AA377" i="9"/>
  <c r="Z377" i="9"/>
  <c r="U377" i="9"/>
  <c r="X377" i="9" s="1"/>
  <c r="Q377" i="9"/>
  <c r="G377" i="9"/>
  <c r="H377" i="9" s="1"/>
  <c r="AB376" i="9"/>
  <c r="AA376" i="9"/>
  <c r="Z376" i="9"/>
  <c r="Q376" i="9"/>
  <c r="G376" i="9"/>
  <c r="AB374" i="9"/>
  <c r="AA374" i="9"/>
  <c r="Z374" i="9"/>
  <c r="U374" i="9"/>
  <c r="X374" i="9" s="1"/>
  <c r="Q374" i="9"/>
  <c r="G374" i="9"/>
  <c r="AB373" i="9"/>
  <c r="AA373" i="9"/>
  <c r="Z373" i="9"/>
  <c r="U373" i="9"/>
  <c r="X373" i="9" s="1"/>
  <c r="Q373" i="9"/>
  <c r="G373" i="9"/>
  <c r="AB372" i="9"/>
  <c r="AA372" i="9"/>
  <c r="Z372" i="9"/>
  <c r="Q372" i="9"/>
  <c r="G372" i="9"/>
  <c r="R372" i="9" s="1"/>
  <c r="AB368" i="9"/>
  <c r="AA368" i="9"/>
  <c r="Z368" i="9"/>
  <c r="U368" i="9"/>
  <c r="X368" i="9" s="1"/>
  <c r="Q368" i="9"/>
  <c r="G368" i="9"/>
  <c r="R368" i="9" s="1"/>
  <c r="AB367" i="9"/>
  <c r="AA367" i="9"/>
  <c r="Z367" i="9"/>
  <c r="U367" i="9"/>
  <c r="X367" i="9" s="1"/>
  <c r="Q367" i="9"/>
  <c r="G367" i="9"/>
  <c r="H367" i="9" s="1"/>
  <c r="I367" i="9" s="1"/>
  <c r="K367" i="9" s="1"/>
  <c r="AB366" i="9"/>
  <c r="AA366" i="9"/>
  <c r="Z366" i="9"/>
  <c r="U366" i="9"/>
  <c r="X366" i="9" s="1"/>
  <c r="Q366" i="9"/>
  <c r="G366" i="9"/>
  <c r="H366" i="9" s="1"/>
  <c r="I366" i="9" s="1"/>
  <c r="K366" i="9" s="1"/>
  <c r="AB365" i="9"/>
  <c r="AA365" i="9"/>
  <c r="Z365" i="9"/>
  <c r="U365" i="9"/>
  <c r="X365" i="9" s="1"/>
  <c r="Q365" i="9"/>
  <c r="G365" i="9"/>
  <c r="AB364" i="9"/>
  <c r="AA364" i="9"/>
  <c r="Z364" i="9"/>
  <c r="U364" i="9"/>
  <c r="X364" i="9" s="1"/>
  <c r="Q364" i="9"/>
  <c r="G364" i="9"/>
  <c r="R364" i="9" s="1"/>
  <c r="AB363" i="9"/>
  <c r="AA363" i="9"/>
  <c r="Z363" i="9"/>
  <c r="Q363" i="9"/>
  <c r="G363" i="9"/>
  <c r="AB361" i="9"/>
  <c r="AA361" i="9"/>
  <c r="Z361" i="9"/>
  <c r="U361" i="9"/>
  <c r="X361" i="9" s="1"/>
  <c r="Q361" i="9"/>
  <c r="G361" i="9"/>
  <c r="AB360" i="9"/>
  <c r="AA360" i="9"/>
  <c r="Z360" i="9"/>
  <c r="Q360" i="9"/>
  <c r="G360" i="9"/>
  <c r="H360" i="9" s="1"/>
  <c r="AB358" i="9"/>
  <c r="AA358" i="9"/>
  <c r="Z358" i="9"/>
  <c r="U358" i="9"/>
  <c r="X358" i="9" s="1"/>
  <c r="Q358" i="9"/>
  <c r="G358" i="9"/>
  <c r="AB357" i="9"/>
  <c r="AA357" i="9"/>
  <c r="Z357" i="9"/>
  <c r="Q357" i="9"/>
  <c r="G357" i="9"/>
  <c r="R357" i="9" s="1"/>
  <c r="AB355" i="9"/>
  <c r="AA355" i="9"/>
  <c r="Z355" i="9"/>
  <c r="U355" i="9"/>
  <c r="X355" i="9" s="1"/>
  <c r="Q355" i="9"/>
  <c r="G355" i="9"/>
  <c r="H355" i="9" s="1"/>
  <c r="I355" i="9" s="1"/>
  <c r="K355" i="9" s="1"/>
  <c r="AB354" i="9"/>
  <c r="AA354" i="9"/>
  <c r="Z354" i="9"/>
  <c r="U354" i="9"/>
  <c r="X354" i="9" s="1"/>
  <c r="Q354" i="9"/>
  <c r="G354" i="9"/>
  <c r="H354" i="9" s="1"/>
  <c r="I354" i="9" s="1"/>
  <c r="K354" i="9" s="1"/>
  <c r="AB353" i="9"/>
  <c r="AA353" i="9"/>
  <c r="Z353" i="9"/>
  <c r="Q353" i="9"/>
  <c r="G353" i="9"/>
  <c r="AB351" i="9"/>
  <c r="AA351" i="9"/>
  <c r="Z351" i="9"/>
  <c r="U351" i="9"/>
  <c r="X351" i="9" s="1"/>
  <c r="Q351" i="9"/>
  <c r="G351" i="9"/>
  <c r="AB350" i="9"/>
  <c r="AA350" i="9"/>
  <c r="Z350" i="9"/>
  <c r="U350" i="9"/>
  <c r="X350" i="9" s="1"/>
  <c r="Q350" i="9"/>
  <c r="G350" i="9"/>
  <c r="AB349" i="9"/>
  <c r="AA349" i="9"/>
  <c r="Z349" i="9"/>
  <c r="Q349" i="9"/>
  <c r="G349" i="9"/>
  <c r="H349" i="9" s="1"/>
  <c r="AB347" i="9"/>
  <c r="AA347" i="9"/>
  <c r="Z347" i="9"/>
  <c r="U347" i="9"/>
  <c r="X347" i="9" s="1"/>
  <c r="Q347" i="9"/>
  <c r="G347" i="9"/>
  <c r="H347" i="9" s="1"/>
  <c r="AB346" i="9"/>
  <c r="AA346" i="9"/>
  <c r="Z346" i="9"/>
  <c r="U346" i="9"/>
  <c r="X346" i="9" s="1"/>
  <c r="Q346" i="9"/>
  <c r="G346" i="9"/>
  <c r="H346" i="9" s="1"/>
  <c r="AB345" i="9"/>
  <c r="AA345" i="9"/>
  <c r="Z345" i="9"/>
  <c r="Q345" i="9"/>
  <c r="G345" i="9"/>
  <c r="R345" i="9" s="1"/>
  <c r="AB343" i="9"/>
  <c r="AA343" i="9"/>
  <c r="Z343" i="9"/>
  <c r="U343" i="9"/>
  <c r="X343" i="9" s="1"/>
  <c r="Q343" i="9"/>
  <c r="G343" i="9"/>
  <c r="R343" i="9" s="1"/>
  <c r="AB342" i="9"/>
  <c r="AA342" i="9"/>
  <c r="Z342" i="9"/>
  <c r="U342" i="9"/>
  <c r="X342" i="9" s="1"/>
  <c r="Q342" i="9"/>
  <c r="G342" i="9"/>
  <c r="R342" i="9" s="1"/>
  <c r="AB341" i="9"/>
  <c r="AA341" i="9"/>
  <c r="Z341" i="9"/>
  <c r="U341" i="9"/>
  <c r="X341" i="9" s="1"/>
  <c r="Q341" i="9"/>
  <c r="G341" i="9"/>
  <c r="R341" i="9" s="1"/>
  <c r="AB340" i="9"/>
  <c r="AA340" i="9"/>
  <c r="Z340" i="9"/>
  <c r="Q340" i="9"/>
  <c r="G340" i="9"/>
  <c r="R340" i="9" s="1"/>
  <c r="AB338" i="9"/>
  <c r="AA338" i="9"/>
  <c r="Z338" i="9"/>
  <c r="U338" i="9"/>
  <c r="X338" i="9" s="1"/>
  <c r="Q338" i="9"/>
  <c r="G338" i="9"/>
  <c r="H338" i="9" s="1"/>
  <c r="AB337" i="9"/>
  <c r="AA337" i="9"/>
  <c r="Z337" i="9"/>
  <c r="Q337" i="9"/>
  <c r="G337" i="9"/>
  <c r="AB335" i="9"/>
  <c r="AA335" i="9"/>
  <c r="Z335" i="9"/>
  <c r="U335" i="9"/>
  <c r="X335" i="9" s="1"/>
  <c r="Q335" i="9"/>
  <c r="G335" i="9"/>
  <c r="AB334" i="9"/>
  <c r="AA334" i="9"/>
  <c r="Z334" i="9"/>
  <c r="U334" i="9"/>
  <c r="X334" i="9" s="1"/>
  <c r="Q334" i="9"/>
  <c r="G334" i="9"/>
  <c r="AB333" i="9"/>
  <c r="AA333" i="9"/>
  <c r="Z333" i="9"/>
  <c r="U333" i="9"/>
  <c r="X333" i="9" s="1"/>
  <c r="Q333" i="9"/>
  <c r="G333" i="9"/>
  <c r="AB332" i="9"/>
  <c r="AA332" i="9"/>
  <c r="Z332" i="9"/>
  <c r="U332" i="9"/>
  <c r="X332" i="9" s="1"/>
  <c r="Q332" i="9"/>
  <c r="G332" i="9"/>
  <c r="AB331" i="9"/>
  <c r="AA331" i="9"/>
  <c r="Z331" i="9"/>
  <c r="U331" i="9"/>
  <c r="X331" i="9" s="1"/>
  <c r="Q331" i="9"/>
  <c r="G331" i="9"/>
  <c r="AB330" i="9"/>
  <c r="AA330" i="9"/>
  <c r="Z330" i="9"/>
  <c r="Q330" i="9"/>
  <c r="G330" i="9"/>
  <c r="R330" i="9" s="1"/>
  <c r="AB328" i="9"/>
  <c r="AA328" i="9"/>
  <c r="Z328" i="9"/>
  <c r="U328" i="9"/>
  <c r="X328" i="9" s="1"/>
  <c r="Q328" i="9"/>
  <c r="G328" i="9"/>
  <c r="R328" i="9" s="1"/>
  <c r="AB327" i="9"/>
  <c r="AA327" i="9"/>
  <c r="Z327" i="9"/>
  <c r="U327" i="9"/>
  <c r="X327" i="9" s="1"/>
  <c r="Q327" i="9"/>
  <c r="G327" i="9"/>
  <c r="R327" i="9" s="1"/>
  <c r="AB326" i="9"/>
  <c r="AA326" i="9"/>
  <c r="Z326" i="9"/>
  <c r="U326" i="9"/>
  <c r="X326" i="9" s="1"/>
  <c r="Q326" i="9"/>
  <c r="G326" i="9"/>
  <c r="R326" i="9" s="1"/>
  <c r="AB325" i="9"/>
  <c r="AA325" i="9"/>
  <c r="Z325" i="9"/>
  <c r="U325" i="9"/>
  <c r="X325" i="9" s="1"/>
  <c r="Q325" i="9"/>
  <c r="G325" i="9"/>
  <c r="R325" i="9" s="1"/>
  <c r="AB324" i="9"/>
  <c r="AA324" i="9"/>
  <c r="Z324" i="9"/>
  <c r="U324" i="9"/>
  <c r="X324" i="9" s="1"/>
  <c r="Q324" i="9"/>
  <c r="G324" i="9"/>
  <c r="R324" i="9" s="1"/>
  <c r="AB323" i="9"/>
  <c r="AA323" i="9"/>
  <c r="Z323" i="9"/>
  <c r="Q323" i="9"/>
  <c r="G323" i="9"/>
  <c r="R323" i="9" s="1"/>
  <c r="AB321" i="9"/>
  <c r="AA321" i="9"/>
  <c r="Z321" i="9"/>
  <c r="U321" i="9"/>
  <c r="X321" i="9" s="1"/>
  <c r="Q321" i="9"/>
  <c r="G321" i="9"/>
  <c r="R321" i="9" s="1"/>
  <c r="AB320" i="9"/>
  <c r="AA320" i="9"/>
  <c r="Z320" i="9"/>
  <c r="U320" i="9"/>
  <c r="X320" i="9" s="1"/>
  <c r="Q320" i="9"/>
  <c r="G320" i="9"/>
  <c r="R320" i="9" s="1"/>
  <c r="AB319" i="9"/>
  <c r="AA319" i="9"/>
  <c r="Z319" i="9"/>
  <c r="U319" i="9"/>
  <c r="X319" i="9" s="1"/>
  <c r="Q319" i="9"/>
  <c r="G319" i="9"/>
  <c r="R319" i="9" s="1"/>
  <c r="AB318" i="9"/>
  <c r="AA318" i="9"/>
  <c r="Z318" i="9"/>
  <c r="U318" i="9"/>
  <c r="X318" i="9" s="1"/>
  <c r="Q318" i="9"/>
  <c r="G318" i="9"/>
  <c r="R318" i="9" s="1"/>
  <c r="AB317" i="9"/>
  <c r="AA317" i="9"/>
  <c r="Z317" i="9"/>
  <c r="U317" i="9"/>
  <c r="X317" i="9" s="1"/>
  <c r="Q317" i="9"/>
  <c r="G317" i="9"/>
  <c r="R317" i="9" s="1"/>
  <c r="AB316" i="9"/>
  <c r="AA316" i="9"/>
  <c r="Z316" i="9"/>
  <c r="U316" i="9"/>
  <c r="X316" i="9" s="1"/>
  <c r="Q316" i="9"/>
  <c r="G316" i="9"/>
  <c r="R316" i="9" s="1"/>
  <c r="AB315" i="9"/>
  <c r="AA315" i="9"/>
  <c r="Z315" i="9"/>
  <c r="U315" i="9"/>
  <c r="X315" i="9" s="1"/>
  <c r="Q315" i="9"/>
  <c r="G315" i="9"/>
  <c r="R315" i="9" s="1"/>
  <c r="AB314" i="9"/>
  <c r="AA314" i="9"/>
  <c r="Z314" i="9"/>
  <c r="U314" i="9"/>
  <c r="X314" i="9" s="1"/>
  <c r="Q314" i="9"/>
  <c r="G314" i="9"/>
  <c r="R314" i="9" s="1"/>
  <c r="AB313" i="9"/>
  <c r="AA313" i="9"/>
  <c r="Z313" i="9"/>
  <c r="Q313" i="9"/>
  <c r="G313" i="9"/>
  <c r="H313" i="9" s="1"/>
  <c r="AB311" i="9"/>
  <c r="AA311" i="9"/>
  <c r="Z311" i="9"/>
  <c r="U311" i="9"/>
  <c r="X311" i="9" s="1"/>
  <c r="Q311" i="9"/>
  <c r="G311" i="9"/>
  <c r="R311" i="9" s="1"/>
  <c r="AB310" i="9"/>
  <c r="AA310" i="9"/>
  <c r="Z310" i="9"/>
  <c r="Q310" i="9"/>
  <c r="G310" i="9"/>
  <c r="AB308" i="9"/>
  <c r="AA308" i="9"/>
  <c r="Z308" i="9"/>
  <c r="U308" i="9"/>
  <c r="X308" i="9" s="1"/>
  <c r="Q308" i="9"/>
  <c r="G308" i="9"/>
  <c r="AB307" i="9"/>
  <c r="AA307" i="9"/>
  <c r="Z307" i="9"/>
  <c r="U307" i="9"/>
  <c r="X307" i="9" s="1"/>
  <c r="Q307" i="9"/>
  <c r="G307" i="9"/>
  <c r="AB306" i="9"/>
  <c r="AA306" i="9"/>
  <c r="Z306" i="9"/>
  <c r="U306" i="9"/>
  <c r="X306" i="9" s="1"/>
  <c r="Q306" i="9"/>
  <c r="G306" i="9"/>
  <c r="AB305" i="9"/>
  <c r="AA305" i="9"/>
  <c r="Z305" i="9"/>
  <c r="U305" i="9"/>
  <c r="X305" i="9" s="1"/>
  <c r="Q305" i="9"/>
  <c r="G305" i="9"/>
  <c r="AB304" i="9"/>
  <c r="AA304" i="9"/>
  <c r="Z304" i="9"/>
  <c r="Q304" i="9"/>
  <c r="G304" i="9"/>
  <c r="R304" i="9" s="1"/>
  <c r="AB302" i="9"/>
  <c r="AA302" i="9"/>
  <c r="Z302" i="9"/>
  <c r="U302" i="9"/>
  <c r="X302" i="9" s="1"/>
  <c r="Q302" i="9"/>
  <c r="G302" i="9"/>
  <c r="R302" i="9" s="1"/>
  <c r="AB301" i="9"/>
  <c r="AA301" i="9"/>
  <c r="Z301" i="9"/>
  <c r="U301" i="9"/>
  <c r="X301" i="9" s="1"/>
  <c r="Q301" i="9"/>
  <c r="G301" i="9"/>
  <c r="R301" i="9" s="1"/>
  <c r="AB300" i="9"/>
  <c r="AA300" i="9"/>
  <c r="Z300" i="9"/>
  <c r="U300" i="9"/>
  <c r="X300" i="9" s="1"/>
  <c r="Q300" i="9"/>
  <c r="G300" i="9"/>
  <c r="R300" i="9" s="1"/>
  <c r="AB299" i="9"/>
  <c r="AA299" i="9"/>
  <c r="Z299" i="9"/>
  <c r="Q299" i="9"/>
  <c r="G299" i="9"/>
  <c r="R299" i="9" s="1"/>
  <c r="AB297" i="9"/>
  <c r="AA297" i="9"/>
  <c r="Z297" i="9"/>
  <c r="U297" i="9"/>
  <c r="X297" i="9" s="1"/>
  <c r="Q297" i="9"/>
  <c r="G297" i="9"/>
  <c r="R297" i="9" s="1"/>
  <c r="AB296" i="9"/>
  <c r="AA296" i="9"/>
  <c r="Z296" i="9"/>
  <c r="U296" i="9"/>
  <c r="X296" i="9" s="1"/>
  <c r="Q296" i="9"/>
  <c r="G296" i="9"/>
  <c r="AB295" i="9"/>
  <c r="AA295" i="9"/>
  <c r="Z295" i="9"/>
  <c r="U295" i="9"/>
  <c r="X295" i="9" s="1"/>
  <c r="Q295" i="9"/>
  <c r="G295" i="9"/>
  <c r="AB294" i="9"/>
  <c r="AA294" i="9"/>
  <c r="Z294" i="9"/>
  <c r="Q294" i="9"/>
  <c r="G294" i="9"/>
  <c r="R294" i="9" s="1"/>
  <c r="AB292" i="9"/>
  <c r="AA292" i="9"/>
  <c r="Z292" i="9"/>
  <c r="U292" i="9"/>
  <c r="X292" i="9" s="1"/>
  <c r="Q292" i="9"/>
  <c r="G292" i="9"/>
  <c r="H292" i="9" s="1"/>
  <c r="AB291" i="9"/>
  <c r="AA291" i="9"/>
  <c r="Z291" i="9"/>
  <c r="U291" i="9"/>
  <c r="X291" i="9" s="1"/>
  <c r="Q291" i="9"/>
  <c r="G291" i="9"/>
  <c r="R291" i="9" s="1"/>
  <c r="AB290" i="9"/>
  <c r="AA290" i="9"/>
  <c r="Z290" i="9"/>
  <c r="Q290" i="9"/>
  <c r="G290" i="9"/>
  <c r="AB288" i="9"/>
  <c r="AA288" i="9"/>
  <c r="Z288" i="9"/>
  <c r="U288" i="9"/>
  <c r="X288" i="9" s="1"/>
  <c r="Q288" i="9"/>
  <c r="G288" i="9"/>
  <c r="AB287" i="9"/>
  <c r="AA287" i="9"/>
  <c r="Z287" i="9"/>
  <c r="U287" i="9"/>
  <c r="X287" i="9" s="1"/>
  <c r="Q287" i="9"/>
  <c r="G287" i="9"/>
  <c r="AB286" i="9"/>
  <c r="AA286" i="9"/>
  <c r="Z286" i="9"/>
  <c r="U286" i="9"/>
  <c r="X286" i="9" s="1"/>
  <c r="Q286" i="9"/>
  <c r="G286" i="9"/>
  <c r="AB285" i="9"/>
  <c r="AA285" i="9"/>
  <c r="Z285" i="9"/>
  <c r="U285" i="9"/>
  <c r="X285" i="9" s="1"/>
  <c r="Q285" i="9"/>
  <c r="G285" i="9"/>
  <c r="AB284" i="9"/>
  <c r="AA284" i="9"/>
  <c r="Z284" i="9"/>
  <c r="Q284" i="9"/>
  <c r="G284" i="9"/>
  <c r="R284" i="9" s="1"/>
  <c r="AB282" i="9"/>
  <c r="AA282" i="9"/>
  <c r="Z282" i="9"/>
  <c r="U282" i="9"/>
  <c r="X282" i="9" s="1"/>
  <c r="Q282" i="9"/>
  <c r="G282" i="9"/>
  <c r="H282" i="9" s="1"/>
  <c r="AB281" i="9"/>
  <c r="AA281" i="9"/>
  <c r="Z281" i="9"/>
  <c r="U281" i="9"/>
  <c r="X281" i="9" s="1"/>
  <c r="Q281" i="9"/>
  <c r="G281" i="9"/>
  <c r="H281" i="9" s="1"/>
  <c r="AB280" i="9"/>
  <c r="AA280" i="9"/>
  <c r="Z280" i="9"/>
  <c r="U280" i="9"/>
  <c r="X280" i="9" s="1"/>
  <c r="Q280" i="9"/>
  <c r="G280" i="9"/>
  <c r="H280" i="9" s="1"/>
  <c r="AB279" i="9"/>
  <c r="AA279" i="9"/>
  <c r="Z279" i="9"/>
  <c r="Q279" i="9"/>
  <c r="G279" i="9"/>
  <c r="AB277" i="9"/>
  <c r="AA277" i="9"/>
  <c r="Z277" i="9"/>
  <c r="U277" i="9"/>
  <c r="X277" i="9" s="1"/>
  <c r="Q277" i="9"/>
  <c r="G277" i="9"/>
  <c r="AB276" i="9"/>
  <c r="AA276" i="9"/>
  <c r="Z276" i="9"/>
  <c r="Q276" i="9"/>
  <c r="G276" i="9"/>
  <c r="R276" i="9" s="1"/>
  <c r="AB274" i="9"/>
  <c r="AA274" i="9"/>
  <c r="Z274" i="9"/>
  <c r="U274" i="9"/>
  <c r="X274" i="9" s="1"/>
  <c r="Q274" i="9"/>
  <c r="G274" i="9"/>
  <c r="R274" i="9" s="1"/>
  <c r="AB273" i="9"/>
  <c r="AA273" i="9"/>
  <c r="Z273" i="9"/>
  <c r="U273" i="9"/>
  <c r="X273" i="9" s="1"/>
  <c r="Q273" i="9"/>
  <c r="G273" i="9"/>
  <c r="R273" i="9" s="1"/>
  <c r="AB272" i="9"/>
  <c r="AA272" i="9"/>
  <c r="Z272" i="9"/>
  <c r="U272" i="9"/>
  <c r="X272" i="9" s="1"/>
  <c r="Q272" i="9"/>
  <c r="G272" i="9"/>
  <c r="H272" i="9" s="1"/>
  <c r="AB271" i="9"/>
  <c r="AA271" i="9"/>
  <c r="Z271" i="9"/>
  <c r="Q271" i="9"/>
  <c r="G271" i="9"/>
  <c r="AB269" i="9"/>
  <c r="AA269" i="9"/>
  <c r="Z269" i="9"/>
  <c r="U269" i="9"/>
  <c r="X269" i="9" s="1"/>
  <c r="Q269" i="9"/>
  <c r="G269" i="9"/>
  <c r="AB268" i="9"/>
  <c r="AA268" i="9"/>
  <c r="Z268" i="9"/>
  <c r="U268" i="9"/>
  <c r="X268" i="9" s="1"/>
  <c r="Q268" i="9"/>
  <c r="G268" i="9"/>
  <c r="AB267" i="9"/>
  <c r="AA267" i="9"/>
  <c r="Z267" i="9"/>
  <c r="Q267" i="9"/>
  <c r="G267" i="9"/>
  <c r="H267" i="9" s="1"/>
  <c r="AB265" i="9"/>
  <c r="AA265" i="9"/>
  <c r="Z265" i="9"/>
  <c r="U265" i="9"/>
  <c r="X265" i="9" s="1"/>
  <c r="Q265" i="9"/>
  <c r="G265" i="9"/>
  <c r="R265" i="9" s="1"/>
  <c r="AB264" i="9"/>
  <c r="AA264" i="9"/>
  <c r="Z264" i="9"/>
  <c r="Q264" i="9"/>
  <c r="G264" i="9"/>
  <c r="AB262" i="9"/>
  <c r="AA262" i="9"/>
  <c r="Z262" i="9"/>
  <c r="U262" i="9"/>
  <c r="X262" i="9" s="1"/>
  <c r="Q262" i="9"/>
  <c r="G262" i="9"/>
  <c r="AB261" i="9"/>
  <c r="AA261" i="9"/>
  <c r="Z261" i="9"/>
  <c r="Q261" i="9"/>
  <c r="G261" i="9"/>
  <c r="H261" i="9" s="1"/>
  <c r="AB259" i="9"/>
  <c r="AA259" i="9"/>
  <c r="Z259" i="9"/>
  <c r="U259" i="9"/>
  <c r="X259" i="9" s="1"/>
  <c r="Q259" i="9"/>
  <c r="G259" i="9"/>
  <c r="R259" i="9" s="1"/>
  <c r="AB258" i="9"/>
  <c r="AA258" i="9"/>
  <c r="Z258" i="9"/>
  <c r="Q258" i="9"/>
  <c r="G258" i="9"/>
  <c r="H258" i="9" s="1"/>
  <c r="AB256" i="9"/>
  <c r="AA256" i="9"/>
  <c r="Z256" i="9"/>
  <c r="U256" i="9"/>
  <c r="X256" i="9" s="1"/>
  <c r="Q256" i="9"/>
  <c r="G256" i="9"/>
  <c r="H256" i="9" s="1"/>
  <c r="AB255" i="9"/>
  <c r="AA255" i="9"/>
  <c r="Z255" i="9"/>
  <c r="Q255" i="9"/>
  <c r="G255" i="9"/>
  <c r="H255" i="9" s="1"/>
  <c r="I255" i="9" s="1"/>
  <c r="K255" i="9" s="1"/>
  <c r="AB253" i="9"/>
  <c r="AA253" i="9"/>
  <c r="Z253" i="9"/>
  <c r="U253" i="9"/>
  <c r="X253" i="9" s="1"/>
  <c r="Q253" i="9"/>
  <c r="G253" i="9"/>
  <c r="H253" i="9" s="1"/>
  <c r="AB252" i="9"/>
  <c r="AA252" i="9"/>
  <c r="Z252" i="9"/>
  <c r="U252" i="9"/>
  <c r="X252" i="9" s="1"/>
  <c r="Q252" i="9"/>
  <c r="G252" i="9"/>
  <c r="H252" i="9" s="1"/>
  <c r="I252" i="9" s="1"/>
  <c r="K252" i="9" s="1"/>
  <c r="AB251" i="9"/>
  <c r="AA251" i="9"/>
  <c r="Z251" i="9"/>
  <c r="Q251" i="9"/>
  <c r="G251" i="9"/>
  <c r="R251" i="9" s="1"/>
  <c r="AB249" i="9"/>
  <c r="AA249" i="9"/>
  <c r="Z249" i="9"/>
  <c r="U249" i="9"/>
  <c r="X249" i="9" s="1"/>
  <c r="Q249" i="9"/>
  <c r="G249" i="9"/>
  <c r="R249" i="9" s="1"/>
  <c r="AB248" i="9"/>
  <c r="AA248" i="9"/>
  <c r="Z248" i="9"/>
  <c r="Q248" i="9"/>
  <c r="G248" i="9"/>
  <c r="AB246" i="9"/>
  <c r="AA246" i="9"/>
  <c r="Z246" i="9"/>
  <c r="U246" i="9"/>
  <c r="X246" i="9" s="1"/>
  <c r="Q246" i="9"/>
  <c r="G246" i="9"/>
  <c r="AB245" i="9"/>
  <c r="AA245" i="9"/>
  <c r="Z245" i="9"/>
  <c r="U245" i="9"/>
  <c r="X245" i="9" s="1"/>
  <c r="Q245" i="9"/>
  <c r="G245" i="9"/>
  <c r="AB244" i="9"/>
  <c r="AA244" i="9"/>
  <c r="Z244" i="9"/>
  <c r="U244" i="9"/>
  <c r="X244" i="9" s="1"/>
  <c r="Q244" i="9"/>
  <c r="G244" i="9"/>
  <c r="AB243" i="9"/>
  <c r="AA243" i="9"/>
  <c r="Z243" i="9"/>
  <c r="U243" i="9"/>
  <c r="X243" i="9" s="1"/>
  <c r="Q243" i="9"/>
  <c r="G243" i="9"/>
  <c r="AB242" i="9"/>
  <c r="AA242" i="9"/>
  <c r="Z242" i="9"/>
  <c r="U242" i="9"/>
  <c r="X242" i="9" s="1"/>
  <c r="Q242" i="9"/>
  <c r="G242" i="9"/>
  <c r="AB241" i="9"/>
  <c r="AA241" i="9"/>
  <c r="Z241" i="9"/>
  <c r="Q241" i="9"/>
  <c r="G241" i="9"/>
  <c r="H241" i="9" s="1"/>
  <c r="AB239" i="9"/>
  <c r="AA239" i="9"/>
  <c r="Z239" i="9"/>
  <c r="U239" i="9"/>
  <c r="X239" i="9" s="1"/>
  <c r="Q239" i="9"/>
  <c r="G239" i="9"/>
  <c r="R239" i="9" s="1"/>
  <c r="AB238" i="9"/>
  <c r="AA238" i="9"/>
  <c r="Z238" i="9"/>
  <c r="Q238" i="9"/>
  <c r="G238" i="9"/>
  <c r="R238" i="9" s="1"/>
  <c r="AB236" i="9"/>
  <c r="AA236" i="9"/>
  <c r="Z236" i="9"/>
  <c r="U236" i="9"/>
  <c r="X236" i="9" s="1"/>
  <c r="Q236" i="9"/>
  <c r="G236" i="9"/>
  <c r="H236" i="9" s="1"/>
  <c r="I236" i="9" s="1"/>
  <c r="K236" i="9" s="1"/>
  <c r="AB235" i="9"/>
  <c r="AA235" i="9"/>
  <c r="Z235" i="9"/>
  <c r="Q235" i="9"/>
  <c r="G235" i="9"/>
  <c r="R235" i="9" s="1"/>
  <c r="AB233" i="9"/>
  <c r="AA233" i="9"/>
  <c r="Z233" i="9"/>
  <c r="U233" i="9"/>
  <c r="X233" i="9" s="1"/>
  <c r="Q233" i="9"/>
  <c r="G233" i="9"/>
  <c r="AB232" i="9"/>
  <c r="AA232" i="9"/>
  <c r="Z232" i="9"/>
  <c r="U232" i="9"/>
  <c r="X232" i="9" s="1"/>
  <c r="Q232" i="9"/>
  <c r="G232" i="9"/>
  <c r="AB231" i="9"/>
  <c r="AA231" i="9"/>
  <c r="Z231" i="9"/>
  <c r="Q231" i="9"/>
  <c r="G231" i="9"/>
  <c r="AB229" i="9"/>
  <c r="AA229" i="9"/>
  <c r="Z229" i="9"/>
  <c r="U229" i="9"/>
  <c r="X229" i="9" s="1"/>
  <c r="Q229" i="9"/>
  <c r="G229" i="9"/>
  <c r="AB228" i="9"/>
  <c r="AA228" i="9"/>
  <c r="Z228" i="9"/>
  <c r="U228" i="9"/>
  <c r="X228" i="9" s="1"/>
  <c r="Q228" i="9"/>
  <c r="G228" i="9"/>
  <c r="AB227" i="9"/>
  <c r="AA227" i="9"/>
  <c r="Z227" i="9"/>
  <c r="Q227" i="9"/>
  <c r="G227" i="9"/>
  <c r="R227" i="9" s="1"/>
  <c r="AB225" i="9"/>
  <c r="AA225" i="9"/>
  <c r="Z225" i="9"/>
  <c r="U225" i="9"/>
  <c r="X225" i="9" s="1"/>
  <c r="Q225" i="9"/>
  <c r="G225" i="9"/>
  <c r="R225" i="9" s="1"/>
  <c r="AB224" i="9"/>
  <c r="AA224" i="9"/>
  <c r="Z224" i="9"/>
  <c r="U224" i="9"/>
  <c r="X224" i="9" s="1"/>
  <c r="Q224" i="9"/>
  <c r="G224" i="9"/>
  <c r="R224" i="9" s="1"/>
  <c r="AB223" i="9"/>
  <c r="AA223" i="9"/>
  <c r="Z223" i="9"/>
  <c r="U223" i="9"/>
  <c r="X223" i="9" s="1"/>
  <c r="Q223" i="9"/>
  <c r="G223" i="9"/>
  <c r="R223" i="9" s="1"/>
  <c r="AB222" i="9"/>
  <c r="AA222" i="9"/>
  <c r="Z222" i="9"/>
  <c r="Q222" i="9"/>
  <c r="G222" i="9"/>
  <c r="H222" i="9" s="1"/>
  <c r="I222" i="9" s="1"/>
  <c r="K222" i="9" s="1"/>
  <c r="AB220" i="9"/>
  <c r="AA220" i="9"/>
  <c r="Z220" i="9"/>
  <c r="U220" i="9"/>
  <c r="X220" i="9" s="1"/>
  <c r="Q220" i="9"/>
  <c r="G220" i="9"/>
  <c r="H220" i="9" s="1"/>
  <c r="I220" i="9" s="1"/>
  <c r="K220" i="9" s="1"/>
  <c r="AB219" i="9"/>
  <c r="AA219" i="9"/>
  <c r="Z219" i="9"/>
  <c r="Q219" i="9"/>
  <c r="G219" i="9"/>
  <c r="R219" i="9" s="1"/>
  <c r="AB217" i="9"/>
  <c r="AA217" i="9"/>
  <c r="Z217" i="9"/>
  <c r="U217" i="9"/>
  <c r="X217" i="9" s="1"/>
  <c r="Q217" i="9"/>
  <c r="G217" i="9"/>
  <c r="R217" i="9" s="1"/>
  <c r="AB216" i="9"/>
  <c r="AA216" i="9"/>
  <c r="Z216" i="9"/>
  <c r="Q216" i="9"/>
  <c r="G216" i="9"/>
  <c r="AB214" i="9"/>
  <c r="AA214" i="9"/>
  <c r="Z214" i="9"/>
  <c r="U214" i="9"/>
  <c r="X214" i="9" s="1"/>
  <c r="Q214" i="9"/>
  <c r="G214" i="9"/>
  <c r="AB213" i="9"/>
  <c r="AA213" i="9"/>
  <c r="Z213" i="9"/>
  <c r="U213" i="9"/>
  <c r="X213" i="9" s="1"/>
  <c r="Q213" i="9"/>
  <c r="G213" i="9"/>
  <c r="AB212" i="9"/>
  <c r="AA212" i="9"/>
  <c r="Z212" i="9"/>
  <c r="U212" i="9"/>
  <c r="X212" i="9" s="1"/>
  <c r="Q212" i="9"/>
  <c r="G212" i="9"/>
  <c r="AB211" i="9"/>
  <c r="AA211" i="9"/>
  <c r="Z211" i="9"/>
  <c r="U211" i="9"/>
  <c r="X211" i="9" s="1"/>
  <c r="Q211" i="9"/>
  <c r="G211" i="9"/>
  <c r="AB210" i="9"/>
  <c r="AA210" i="9"/>
  <c r="Z210" i="9"/>
  <c r="U210" i="9"/>
  <c r="X210" i="9" s="1"/>
  <c r="Q210" i="9"/>
  <c r="G210" i="9"/>
  <c r="AB209" i="9"/>
  <c r="AA209" i="9"/>
  <c r="Z209" i="9"/>
  <c r="U209" i="9"/>
  <c r="X209" i="9" s="1"/>
  <c r="Q209" i="9"/>
  <c r="G209" i="9"/>
  <c r="AB208" i="9"/>
  <c r="AA208" i="9"/>
  <c r="Z208" i="9"/>
  <c r="Q208" i="9"/>
  <c r="G208" i="9"/>
  <c r="R208" i="9" s="1"/>
  <c r="AB206" i="9"/>
  <c r="AA206" i="9"/>
  <c r="Z206" i="9"/>
  <c r="U206" i="9"/>
  <c r="X206" i="9" s="1"/>
  <c r="Q206" i="9"/>
  <c r="G206" i="9"/>
  <c r="R206" i="9" s="1"/>
  <c r="AB205" i="9"/>
  <c r="AA205" i="9"/>
  <c r="Z205" i="9"/>
  <c r="U205" i="9"/>
  <c r="X205" i="9" s="1"/>
  <c r="Q205" i="9"/>
  <c r="G205" i="9"/>
  <c r="R205" i="9" s="1"/>
  <c r="AB204" i="9"/>
  <c r="AA204" i="9"/>
  <c r="Z204" i="9"/>
  <c r="U204" i="9"/>
  <c r="X204" i="9" s="1"/>
  <c r="Q204" i="9"/>
  <c r="G204" i="9"/>
  <c r="R204" i="9" s="1"/>
  <c r="AB203" i="9"/>
  <c r="AA203" i="9"/>
  <c r="Z203" i="9"/>
  <c r="U203" i="9"/>
  <c r="X203" i="9" s="1"/>
  <c r="Q203" i="9"/>
  <c r="G203" i="9"/>
  <c r="R203" i="9" s="1"/>
  <c r="AB202" i="9"/>
  <c r="AA202" i="9"/>
  <c r="Z202" i="9"/>
  <c r="U202" i="9"/>
  <c r="X202" i="9" s="1"/>
  <c r="Q202" i="9"/>
  <c r="G202" i="9"/>
  <c r="R202" i="9" s="1"/>
  <c r="AB201" i="9"/>
  <c r="AA201" i="9"/>
  <c r="Z201" i="9"/>
  <c r="U201" i="9"/>
  <c r="X201" i="9" s="1"/>
  <c r="Q201" i="9"/>
  <c r="G201" i="9"/>
  <c r="R201" i="9" s="1"/>
  <c r="AB200" i="9"/>
  <c r="AA200" i="9"/>
  <c r="Z200" i="9"/>
  <c r="U200" i="9"/>
  <c r="X200" i="9" s="1"/>
  <c r="Q200" i="9"/>
  <c r="G200" i="9"/>
  <c r="R200" i="9" s="1"/>
  <c r="AB199" i="9"/>
  <c r="AA199" i="9"/>
  <c r="Z199" i="9"/>
  <c r="Q199" i="9"/>
  <c r="G199" i="9"/>
  <c r="R199" i="9" s="1"/>
  <c r="AB198" i="9"/>
  <c r="AA198" i="9"/>
  <c r="Z198" i="9"/>
  <c r="AB197" i="9"/>
  <c r="AA197" i="9"/>
  <c r="Z197" i="9"/>
  <c r="U197" i="9"/>
  <c r="X197" i="9" s="1"/>
  <c r="Q197" i="9"/>
  <c r="G197" i="9"/>
  <c r="AB196" i="9"/>
  <c r="AA196" i="9"/>
  <c r="Z196" i="9"/>
  <c r="Q196" i="9"/>
  <c r="G196" i="9"/>
  <c r="H196" i="9" s="1"/>
  <c r="I196" i="9" s="1"/>
  <c r="K196" i="9" s="1"/>
  <c r="AB195" i="9"/>
  <c r="AA195" i="9"/>
  <c r="Z195" i="9"/>
  <c r="AB194" i="9"/>
  <c r="AA194" i="9"/>
  <c r="Z194" i="9"/>
  <c r="U194" i="9"/>
  <c r="X194" i="9" s="1"/>
  <c r="Q194" i="9"/>
  <c r="G194" i="9"/>
  <c r="AB193" i="9"/>
  <c r="AA193" i="9"/>
  <c r="Z193" i="9"/>
  <c r="Q193" i="9"/>
  <c r="G193" i="9"/>
  <c r="H193" i="9" s="1"/>
  <c r="I193" i="9" s="1"/>
  <c r="K193" i="9" s="1"/>
  <c r="AB192" i="9"/>
  <c r="AA192" i="9"/>
  <c r="Z192" i="9"/>
  <c r="AB191" i="9"/>
  <c r="AA191" i="9"/>
  <c r="Z191" i="9"/>
  <c r="U191" i="9"/>
  <c r="X191" i="9" s="1"/>
  <c r="Q191" i="9"/>
  <c r="G191" i="9"/>
  <c r="AB190" i="9"/>
  <c r="AA190" i="9"/>
  <c r="Z190" i="9"/>
  <c r="Q190" i="9"/>
  <c r="G190" i="9"/>
  <c r="H190" i="9" s="1"/>
  <c r="I190" i="9" s="1"/>
  <c r="K190" i="9" s="1"/>
  <c r="AB189" i="9"/>
  <c r="AA189" i="9"/>
  <c r="Z189" i="9"/>
  <c r="AB188" i="9"/>
  <c r="AA188" i="9"/>
  <c r="Z188" i="9"/>
  <c r="U188" i="9"/>
  <c r="X188" i="9" s="1"/>
  <c r="Q188" i="9"/>
  <c r="G188" i="9"/>
  <c r="AB187" i="9"/>
  <c r="AA187" i="9"/>
  <c r="Z187" i="9"/>
  <c r="Q187" i="9"/>
  <c r="G187" i="9"/>
  <c r="R187" i="9" s="1"/>
  <c r="AB186" i="9"/>
  <c r="AA186" i="9"/>
  <c r="Z186" i="9"/>
  <c r="AB185" i="9"/>
  <c r="AA185" i="9"/>
  <c r="Z185" i="9"/>
  <c r="U185" i="9"/>
  <c r="X185" i="9" s="1"/>
  <c r="Q185" i="9"/>
  <c r="G185" i="9"/>
  <c r="AB184" i="9"/>
  <c r="AA184" i="9"/>
  <c r="Z184" i="9"/>
  <c r="U184" i="9"/>
  <c r="X184" i="9" s="1"/>
  <c r="Q184" i="9"/>
  <c r="G184" i="9"/>
  <c r="AB183" i="9"/>
  <c r="AA183" i="9"/>
  <c r="Z183" i="9"/>
  <c r="U183" i="9"/>
  <c r="X183" i="9" s="1"/>
  <c r="Q183" i="9"/>
  <c r="G183" i="9"/>
  <c r="AB182" i="9"/>
  <c r="AA182" i="9"/>
  <c r="Z182" i="9"/>
  <c r="U182" i="9"/>
  <c r="X182" i="9" s="1"/>
  <c r="Q182" i="9"/>
  <c r="G182" i="9"/>
  <c r="AB181" i="9"/>
  <c r="AA181" i="9"/>
  <c r="Z181" i="9"/>
  <c r="Q181" i="9"/>
  <c r="G181" i="9"/>
  <c r="H181" i="9" s="1"/>
  <c r="AB180" i="9"/>
  <c r="AA180" i="9"/>
  <c r="Z180" i="9"/>
  <c r="AB179" i="9"/>
  <c r="AA179" i="9"/>
  <c r="Z179" i="9"/>
  <c r="U179" i="9"/>
  <c r="X179" i="9" s="1"/>
  <c r="Q179" i="9"/>
  <c r="G179" i="9"/>
  <c r="AB178" i="9"/>
  <c r="AA178" i="9"/>
  <c r="Z178" i="9"/>
  <c r="Q178" i="9"/>
  <c r="G178" i="9"/>
  <c r="H178" i="9" s="1"/>
  <c r="I178" i="9" s="1"/>
  <c r="K178" i="9" s="1"/>
  <c r="AB177" i="9"/>
  <c r="AA177" i="9"/>
  <c r="Z177" i="9"/>
  <c r="AB176" i="9"/>
  <c r="AA176" i="9"/>
  <c r="Z176" i="9"/>
  <c r="U176" i="9"/>
  <c r="X176" i="9" s="1"/>
  <c r="Q176" i="9"/>
  <c r="G176" i="9"/>
  <c r="R176" i="9" s="1"/>
  <c r="AB175" i="9"/>
  <c r="AA175" i="9"/>
  <c r="Z175" i="9"/>
  <c r="U175" i="9"/>
  <c r="X175" i="9" s="1"/>
  <c r="Q175" i="9"/>
  <c r="G175" i="9"/>
  <c r="R175" i="9" s="1"/>
  <c r="AB174" i="9"/>
  <c r="AA174" i="9"/>
  <c r="Z174" i="9"/>
  <c r="U174" i="9"/>
  <c r="X174" i="9" s="1"/>
  <c r="Q174" i="9"/>
  <c r="G174" i="9"/>
  <c r="AB173" i="9"/>
  <c r="AA173" i="9"/>
  <c r="Z173" i="9"/>
  <c r="Q173" i="9"/>
  <c r="G173" i="9"/>
  <c r="H173" i="9" s="1"/>
  <c r="AB172" i="9"/>
  <c r="AA172" i="9"/>
  <c r="Z172" i="9"/>
  <c r="AB171" i="9"/>
  <c r="AA171" i="9"/>
  <c r="Z171" i="9"/>
  <c r="U171" i="9"/>
  <c r="X171" i="9" s="1"/>
  <c r="Q171" i="9"/>
  <c r="G171" i="9"/>
  <c r="R171" i="9" s="1"/>
  <c r="AB170" i="9"/>
  <c r="AA170" i="9"/>
  <c r="Z170" i="9"/>
  <c r="Q170" i="9"/>
  <c r="G170" i="9"/>
  <c r="H170" i="9" s="1"/>
  <c r="I170" i="9" s="1"/>
  <c r="K170" i="9" s="1"/>
  <c r="AB169" i="9"/>
  <c r="AA169" i="9"/>
  <c r="Z169" i="9"/>
  <c r="AB168" i="9"/>
  <c r="AA168" i="9"/>
  <c r="Z168" i="9"/>
  <c r="U168" i="9"/>
  <c r="X168" i="9" s="1"/>
  <c r="Q168" i="9"/>
  <c r="G168" i="9"/>
  <c r="AB167" i="9"/>
  <c r="AA167" i="9"/>
  <c r="Z167" i="9"/>
  <c r="Q167" i="9"/>
  <c r="G167" i="9"/>
  <c r="H167" i="9" s="1"/>
  <c r="AB166" i="9"/>
  <c r="AA166" i="9"/>
  <c r="Z166" i="9"/>
  <c r="AB165" i="9"/>
  <c r="AA165" i="9"/>
  <c r="Z165" i="9"/>
  <c r="U165" i="9"/>
  <c r="X165" i="9" s="1"/>
  <c r="Q165" i="9"/>
  <c r="G165" i="9"/>
  <c r="R165" i="9" s="1"/>
  <c r="AB164" i="9"/>
  <c r="AA164" i="9"/>
  <c r="Z164" i="9"/>
  <c r="Q164" i="9"/>
  <c r="G164" i="9"/>
  <c r="H164" i="9" s="1"/>
  <c r="I164" i="9" s="1"/>
  <c r="K164" i="9" s="1"/>
  <c r="AB163" i="9"/>
  <c r="AA163" i="9"/>
  <c r="Z163" i="9"/>
  <c r="AB162" i="9"/>
  <c r="AA162" i="9"/>
  <c r="Z162" i="9"/>
  <c r="U162" i="9"/>
  <c r="X162" i="9" s="1"/>
  <c r="Q162" i="9"/>
  <c r="G162" i="9"/>
  <c r="AB161" i="9"/>
  <c r="AA161" i="9"/>
  <c r="Z161" i="9"/>
  <c r="U161" i="9"/>
  <c r="X161" i="9" s="1"/>
  <c r="Q161" i="9"/>
  <c r="G161" i="9"/>
  <c r="R161" i="9" s="1"/>
  <c r="AB160" i="9"/>
  <c r="AA160" i="9"/>
  <c r="Z160" i="9"/>
  <c r="U160" i="9"/>
  <c r="X160" i="9" s="1"/>
  <c r="Q160" i="9"/>
  <c r="G160" i="9"/>
  <c r="R160" i="9" s="1"/>
  <c r="AB159" i="9"/>
  <c r="AA159" i="9"/>
  <c r="Z159" i="9"/>
  <c r="U159" i="9"/>
  <c r="X159" i="9" s="1"/>
  <c r="Q159" i="9"/>
  <c r="G159" i="9"/>
  <c r="R159" i="9" s="1"/>
  <c r="AB158" i="9"/>
  <c r="AA158" i="9"/>
  <c r="Z158" i="9"/>
  <c r="Q158" i="9"/>
  <c r="G158" i="9"/>
  <c r="H158" i="9" s="1"/>
  <c r="I158" i="9" s="1"/>
  <c r="K158" i="9" s="1"/>
  <c r="AB157" i="9"/>
  <c r="AA157" i="9"/>
  <c r="Z157" i="9"/>
  <c r="AB156" i="9"/>
  <c r="AA156" i="9"/>
  <c r="Z156" i="9"/>
  <c r="U156" i="9"/>
  <c r="X156" i="9" s="1"/>
  <c r="Q156" i="9"/>
  <c r="G156" i="9"/>
  <c r="H156" i="9" s="1"/>
  <c r="AB155" i="9"/>
  <c r="AA155" i="9"/>
  <c r="Z155" i="9"/>
  <c r="U155" i="9"/>
  <c r="X155" i="9" s="1"/>
  <c r="Q155" i="9"/>
  <c r="G155" i="9"/>
  <c r="R155" i="9" s="1"/>
  <c r="AB154" i="9"/>
  <c r="AA154" i="9"/>
  <c r="Z154" i="9"/>
  <c r="Q154" i="9"/>
  <c r="G154" i="9"/>
  <c r="R154" i="9" s="1"/>
  <c r="AB153" i="9"/>
  <c r="AA153" i="9"/>
  <c r="Z153" i="9"/>
  <c r="AB152" i="9"/>
  <c r="AA152" i="9"/>
  <c r="Z152" i="9"/>
  <c r="U152" i="9"/>
  <c r="X152" i="9" s="1"/>
  <c r="Q152" i="9"/>
  <c r="G152" i="9"/>
  <c r="AB151" i="9"/>
  <c r="AA151" i="9"/>
  <c r="Z151" i="9"/>
  <c r="Q151" i="9"/>
  <c r="G151" i="9"/>
  <c r="R151" i="9" s="1"/>
  <c r="AB150" i="9"/>
  <c r="AA150" i="9"/>
  <c r="Z150" i="9"/>
  <c r="AB149" i="9"/>
  <c r="AA149" i="9"/>
  <c r="Z149" i="9"/>
  <c r="U149" i="9"/>
  <c r="X149" i="9" s="1"/>
  <c r="Q149" i="9"/>
  <c r="G149" i="9"/>
  <c r="R149" i="9" s="1"/>
  <c r="AB148" i="9"/>
  <c r="AA148" i="9"/>
  <c r="Z148" i="9"/>
  <c r="Q148" i="9"/>
  <c r="G148" i="9"/>
  <c r="R148" i="9" s="1"/>
  <c r="AB147" i="9"/>
  <c r="AA147" i="9"/>
  <c r="Z147" i="9"/>
  <c r="AB146" i="9"/>
  <c r="AA146" i="9"/>
  <c r="Z146" i="9"/>
  <c r="U146" i="9"/>
  <c r="X146" i="9" s="1"/>
  <c r="Q146" i="9"/>
  <c r="G146" i="9"/>
  <c r="AB145" i="9"/>
  <c r="AA145" i="9"/>
  <c r="Z145" i="9"/>
  <c r="U145" i="9"/>
  <c r="X145" i="9" s="1"/>
  <c r="Q145" i="9"/>
  <c r="G145" i="9"/>
  <c r="H145" i="9" s="1"/>
  <c r="AB144" i="9"/>
  <c r="AA144" i="9"/>
  <c r="Z144" i="9"/>
  <c r="U144" i="9"/>
  <c r="X144" i="9" s="1"/>
  <c r="Q144" i="9"/>
  <c r="G144" i="9"/>
  <c r="R144" i="9" s="1"/>
  <c r="AB143" i="9"/>
  <c r="AA143" i="9"/>
  <c r="Z143" i="9"/>
  <c r="U143" i="9"/>
  <c r="X143" i="9" s="1"/>
  <c r="Q143" i="9"/>
  <c r="G143" i="9"/>
  <c r="R143" i="9" s="1"/>
  <c r="AB142" i="9"/>
  <c r="AA142" i="9"/>
  <c r="Z142" i="9"/>
  <c r="Q142" i="9"/>
  <c r="G142" i="9"/>
  <c r="R142" i="9" s="1"/>
  <c r="AB141" i="9"/>
  <c r="AA141" i="9"/>
  <c r="Z141" i="9"/>
  <c r="AB140" i="9"/>
  <c r="AA140" i="9"/>
  <c r="Z140" i="9"/>
  <c r="U140" i="9"/>
  <c r="X140" i="9" s="1"/>
  <c r="Q140" i="9"/>
  <c r="G140" i="9"/>
  <c r="R140" i="9" s="1"/>
  <c r="AB139" i="9"/>
  <c r="AA139" i="9"/>
  <c r="Z139" i="9"/>
  <c r="Q139" i="9"/>
  <c r="G139" i="9"/>
  <c r="H139" i="9" s="1"/>
  <c r="I139" i="9" s="1"/>
  <c r="K139" i="9" s="1"/>
  <c r="AB138" i="9"/>
  <c r="AA138" i="9"/>
  <c r="Z138" i="9"/>
  <c r="AB137" i="9"/>
  <c r="AA137" i="9"/>
  <c r="Z137" i="9"/>
  <c r="U137" i="9"/>
  <c r="X137" i="9" s="1"/>
  <c r="Q137" i="9"/>
  <c r="G137" i="9"/>
  <c r="AB136" i="9"/>
  <c r="AA136" i="9"/>
  <c r="Z136" i="9"/>
  <c r="Q136" i="9"/>
  <c r="G136" i="9"/>
  <c r="AB135" i="9"/>
  <c r="AA135" i="9"/>
  <c r="Z135" i="9"/>
  <c r="AB134" i="9"/>
  <c r="AA134" i="9"/>
  <c r="Z134" i="9"/>
  <c r="U134" i="9"/>
  <c r="X134" i="9" s="1"/>
  <c r="R134" i="9"/>
  <c r="Q134" i="9"/>
  <c r="AB133" i="9"/>
  <c r="AA133" i="9"/>
  <c r="Z133" i="9"/>
  <c r="U133" i="9"/>
  <c r="X133" i="9" s="1"/>
  <c r="Q133" i="9"/>
  <c r="G133" i="9"/>
  <c r="H133" i="9" s="1"/>
  <c r="AB132" i="9"/>
  <c r="AA132" i="9"/>
  <c r="Z132" i="9"/>
  <c r="Q132" i="9"/>
  <c r="G132" i="9"/>
  <c r="H132" i="9" s="1"/>
  <c r="AB131" i="9"/>
  <c r="AA131" i="9"/>
  <c r="Z131" i="9"/>
  <c r="AB130" i="9"/>
  <c r="AA130" i="9"/>
  <c r="Z130" i="9"/>
  <c r="U130" i="9"/>
  <c r="X130" i="9" s="1"/>
  <c r="Q130" i="9"/>
  <c r="G130" i="9"/>
  <c r="H130" i="9" s="1"/>
  <c r="AB129" i="9"/>
  <c r="AA129" i="9"/>
  <c r="Z129" i="9"/>
  <c r="U129" i="9"/>
  <c r="X129" i="9" s="1"/>
  <c r="Q129" i="9"/>
  <c r="G129" i="9"/>
  <c r="H129" i="9" s="1"/>
  <c r="AB128" i="9"/>
  <c r="AA128" i="9"/>
  <c r="Z128" i="9"/>
  <c r="U128" i="9"/>
  <c r="X128" i="9" s="1"/>
  <c r="Q128" i="9"/>
  <c r="G128" i="9"/>
  <c r="H128" i="9" s="1"/>
  <c r="AB127" i="9"/>
  <c r="AA127" i="9"/>
  <c r="Z127" i="9"/>
  <c r="U127" i="9"/>
  <c r="X127" i="9" s="1"/>
  <c r="Q127" i="9"/>
  <c r="G127" i="9"/>
  <c r="H127" i="9" s="1"/>
  <c r="AB126" i="9"/>
  <c r="AA126" i="9"/>
  <c r="Z126" i="9"/>
  <c r="U126" i="9"/>
  <c r="X126" i="9" s="1"/>
  <c r="Q126" i="9"/>
  <c r="G126" i="9"/>
  <c r="H126" i="9" s="1"/>
  <c r="AB125" i="9"/>
  <c r="AA125" i="9"/>
  <c r="Z125" i="9"/>
  <c r="Q125" i="9"/>
  <c r="G125" i="9"/>
  <c r="H125" i="9" s="1"/>
  <c r="AB124" i="9"/>
  <c r="AA124" i="9"/>
  <c r="Z124" i="9"/>
  <c r="AB123" i="9"/>
  <c r="AA123" i="9"/>
  <c r="Z123" i="9"/>
  <c r="U123" i="9"/>
  <c r="X123" i="9" s="1"/>
  <c r="Q123" i="9"/>
  <c r="G123" i="9"/>
  <c r="R123" i="9" s="1"/>
  <c r="AB122" i="9"/>
  <c r="AA122" i="9"/>
  <c r="Z122" i="9"/>
  <c r="U122" i="9"/>
  <c r="X122" i="9" s="1"/>
  <c r="Q122" i="9"/>
  <c r="G122" i="9"/>
  <c r="R122" i="9" s="1"/>
  <c r="AB121" i="9"/>
  <c r="AA121" i="9"/>
  <c r="Z121" i="9"/>
  <c r="U121" i="9"/>
  <c r="X121" i="9" s="1"/>
  <c r="Q121" i="9"/>
  <c r="G121" i="9"/>
  <c r="R121" i="9" s="1"/>
  <c r="AB120" i="9"/>
  <c r="AA120" i="9"/>
  <c r="Z120" i="9"/>
  <c r="U120" i="9"/>
  <c r="X120" i="9" s="1"/>
  <c r="Q120" i="9"/>
  <c r="G120" i="9"/>
  <c r="R120" i="9" s="1"/>
  <c r="AB119" i="9"/>
  <c r="AA119" i="9"/>
  <c r="Z119" i="9"/>
  <c r="U119" i="9"/>
  <c r="X119" i="9" s="1"/>
  <c r="Q119" i="9"/>
  <c r="G119" i="9"/>
  <c r="R119" i="9" s="1"/>
  <c r="AB118" i="9"/>
  <c r="AA118" i="9"/>
  <c r="Z118" i="9"/>
  <c r="Q118" i="9"/>
  <c r="G118" i="9"/>
  <c r="R118" i="9" s="1"/>
  <c r="AB117" i="9"/>
  <c r="AA117" i="9"/>
  <c r="Z117" i="9"/>
  <c r="AB116" i="9"/>
  <c r="AA116" i="9"/>
  <c r="Z116" i="9"/>
  <c r="U116" i="9"/>
  <c r="X116" i="9" s="1"/>
  <c r="Q116" i="9"/>
  <c r="G116" i="9"/>
  <c r="R116" i="9" s="1"/>
  <c r="AB115" i="9"/>
  <c r="AA115" i="9"/>
  <c r="Z115" i="9"/>
  <c r="U115" i="9"/>
  <c r="X115" i="9" s="1"/>
  <c r="Q115" i="9"/>
  <c r="G115" i="9"/>
  <c r="R115" i="9" s="1"/>
  <c r="AB114" i="9"/>
  <c r="AA114" i="9"/>
  <c r="Z114" i="9"/>
  <c r="U114" i="9"/>
  <c r="X114" i="9" s="1"/>
  <c r="Q114" i="9"/>
  <c r="G114" i="9"/>
  <c r="R114" i="9" s="1"/>
  <c r="AB113" i="9"/>
  <c r="AA113" i="9"/>
  <c r="Z113" i="9"/>
  <c r="Q113" i="9"/>
  <c r="G113" i="9"/>
  <c r="H113" i="9" s="1"/>
  <c r="AB112" i="9"/>
  <c r="AA112" i="9"/>
  <c r="Z112" i="9"/>
  <c r="AB111" i="9"/>
  <c r="AA111" i="9"/>
  <c r="Z111" i="9"/>
  <c r="U111" i="9"/>
  <c r="X111" i="9" s="1"/>
  <c r="Q111" i="9"/>
  <c r="G111" i="9"/>
  <c r="R111" i="9" s="1"/>
  <c r="AB110" i="9"/>
  <c r="AA110" i="9"/>
  <c r="Z110" i="9"/>
  <c r="U110" i="9"/>
  <c r="X110" i="9" s="1"/>
  <c r="Q110" i="9"/>
  <c r="G110" i="9"/>
  <c r="R110" i="9" s="1"/>
  <c r="AB109" i="9"/>
  <c r="AA109" i="9"/>
  <c r="Z109" i="9"/>
  <c r="U109" i="9"/>
  <c r="X109" i="9" s="1"/>
  <c r="Q109" i="9"/>
  <c r="G109" i="9"/>
  <c r="AB108" i="9"/>
  <c r="AA108" i="9"/>
  <c r="Z108" i="9"/>
  <c r="Q108" i="9"/>
  <c r="G108" i="9"/>
  <c r="R108" i="9" s="1"/>
  <c r="AB107" i="9"/>
  <c r="AA107" i="9"/>
  <c r="Z107" i="9"/>
  <c r="AB106" i="9"/>
  <c r="AA106" i="9"/>
  <c r="Z106" i="9"/>
  <c r="U106" i="9"/>
  <c r="X106" i="9" s="1"/>
  <c r="Q106" i="9"/>
  <c r="G106" i="9"/>
  <c r="AB105" i="9"/>
  <c r="AA105" i="9"/>
  <c r="Z105" i="9"/>
  <c r="Q105" i="9"/>
  <c r="G105" i="9"/>
  <c r="H105" i="9" s="1"/>
  <c r="AB104" i="9"/>
  <c r="AA104" i="9"/>
  <c r="Z104" i="9"/>
  <c r="AB103" i="9"/>
  <c r="AA103" i="9"/>
  <c r="Z103" i="9"/>
  <c r="U103" i="9"/>
  <c r="X103" i="9" s="1"/>
  <c r="Q103" i="9"/>
  <c r="G103" i="9"/>
  <c r="AB102" i="9"/>
  <c r="AA102" i="9"/>
  <c r="Z102" i="9"/>
  <c r="U102" i="9"/>
  <c r="X102" i="9" s="1"/>
  <c r="Q102" i="9"/>
  <c r="G102" i="9"/>
  <c r="AB101" i="9"/>
  <c r="AA101" i="9"/>
  <c r="Z101" i="9"/>
  <c r="U101" i="9"/>
  <c r="X101" i="9" s="1"/>
  <c r="Q101" i="9"/>
  <c r="G101" i="9"/>
  <c r="AB100" i="9"/>
  <c r="AA100" i="9"/>
  <c r="Z100" i="9"/>
  <c r="Q100" i="9"/>
  <c r="G100" i="9"/>
  <c r="R100" i="9" s="1"/>
  <c r="AB99" i="9"/>
  <c r="AA99" i="9"/>
  <c r="Z99" i="9"/>
  <c r="AB98" i="9"/>
  <c r="AA98" i="9"/>
  <c r="Z98" i="9"/>
  <c r="U98" i="9"/>
  <c r="X98" i="9" s="1"/>
  <c r="Q98" i="9"/>
  <c r="G98" i="9"/>
  <c r="AB97" i="9"/>
  <c r="AA97" i="9"/>
  <c r="Z97" i="9"/>
  <c r="U97" i="9"/>
  <c r="X97" i="9" s="1"/>
  <c r="Q97" i="9"/>
  <c r="G97" i="9"/>
  <c r="AB96" i="9"/>
  <c r="AA96" i="9"/>
  <c r="Z96" i="9"/>
  <c r="U96" i="9"/>
  <c r="X96" i="9" s="1"/>
  <c r="Q96" i="9"/>
  <c r="G96" i="9"/>
  <c r="AB95" i="9"/>
  <c r="AA95" i="9"/>
  <c r="Z95" i="9"/>
  <c r="U95" i="9"/>
  <c r="X95" i="9" s="1"/>
  <c r="Q95" i="9"/>
  <c r="G95" i="9"/>
  <c r="AB94" i="9"/>
  <c r="AA94" i="9"/>
  <c r="Z94" i="9"/>
  <c r="U94" i="9"/>
  <c r="X94" i="9" s="1"/>
  <c r="Q94" i="9"/>
  <c r="G94" i="9"/>
  <c r="AB93" i="9"/>
  <c r="AA93" i="9"/>
  <c r="Z93" i="9"/>
  <c r="U93" i="9"/>
  <c r="X93" i="9" s="1"/>
  <c r="Q93" i="9"/>
  <c r="G93" i="9"/>
  <c r="AB92" i="9"/>
  <c r="AA92" i="9"/>
  <c r="Z92" i="9"/>
  <c r="U92" i="9"/>
  <c r="X92" i="9" s="1"/>
  <c r="Q92" i="9"/>
  <c r="G92" i="9"/>
  <c r="AB91" i="9"/>
  <c r="AA91" i="9"/>
  <c r="Z91" i="9"/>
  <c r="U91" i="9"/>
  <c r="X91" i="9" s="1"/>
  <c r="Q91" i="9"/>
  <c r="G91" i="9"/>
  <c r="AB90" i="9"/>
  <c r="AA90" i="9"/>
  <c r="Z90" i="9"/>
  <c r="Q90" i="9"/>
  <c r="G90" i="9"/>
  <c r="H90" i="9" s="1"/>
  <c r="AB89" i="9"/>
  <c r="AA89" i="9"/>
  <c r="Z89" i="9"/>
  <c r="AB88" i="9"/>
  <c r="AA88" i="9"/>
  <c r="Z88" i="9"/>
  <c r="U88" i="9"/>
  <c r="X88" i="9" s="1"/>
  <c r="Q88" i="9"/>
  <c r="G88" i="9"/>
  <c r="AB87" i="9"/>
  <c r="AA87" i="9"/>
  <c r="Z87" i="9"/>
  <c r="U87" i="9"/>
  <c r="X87" i="9" s="1"/>
  <c r="Q87" i="9"/>
  <c r="G87" i="9"/>
  <c r="AB86" i="9"/>
  <c r="AA86" i="9"/>
  <c r="Z86" i="9"/>
  <c r="Q86" i="9"/>
  <c r="G86" i="9"/>
  <c r="R86" i="9" s="1"/>
  <c r="AB85" i="9"/>
  <c r="AA85" i="9"/>
  <c r="Z85" i="9"/>
  <c r="AB84" i="9"/>
  <c r="AA84" i="9"/>
  <c r="Z84" i="9"/>
  <c r="U84" i="9"/>
  <c r="X84" i="9" s="1"/>
  <c r="Q84" i="9"/>
  <c r="G84" i="9"/>
  <c r="AB83" i="9"/>
  <c r="AA83" i="9"/>
  <c r="Z83" i="9"/>
  <c r="U83" i="9"/>
  <c r="X83" i="9" s="1"/>
  <c r="Q83" i="9"/>
  <c r="G83" i="9"/>
  <c r="AB82" i="9"/>
  <c r="AA82" i="9"/>
  <c r="Z82" i="9"/>
  <c r="Q82" i="9"/>
  <c r="G82" i="9"/>
  <c r="R82" i="9" s="1"/>
  <c r="AB81" i="9"/>
  <c r="AA81" i="9"/>
  <c r="Z81" i="9"/>
  <c r="AB80" i="9"/>
  <c r="AA80" i="9"/>
  <c r="Z80" i="9"/>
  <c r="U80" i="9"/>
  <c r="X80" i="9" s="1"/>
  <c r="Q80" i="9"/>
  <c r="G80" i="9"/>
  <c r="AB79" i="9"/>
  <c r="AA79" i="9"/>
  <c r="Z79" i="9"/>
  <c r="U79" i="9"/>
  <c r="X79" i="9" s="1"/>
  <c r="Q79" i="9"/>
  <c r="G79" i="9"/>
  <c r="AB78" i="9"/>
  <c r="AA78" i="9"/>
  <c r="Z78" i="9"/>
  <c r="U78" i="9"/>
  <c r="X78" i="9" s="1"/>
  <c r="Q78" i="9"/>
  <c r="G78" i="9"/>
  <c r="AB77" i="9"/>
  <c r="AA77" i="9"/>
  <c r="Z77" i="9"/>
  <c r="Q77" i="9"/>
  <c r="G77" i="9"/>
  <c r="AB76" i="9"/>
  <c r="AA76" i="9"/>
  <c r="Z76" i="9"/>
  <c r="AB75" i="9"/>
  <c r="AA75" i="9"/>
  <c r="Z75" i="9"/>
  <c r="U75" i="9"/>
  <c r="X75" i="9" s="1"/>
  <c r="Q75" i="9"/>
  <c r="G75" i="9"/>
  <c r="AB74" i="9"/>
  <c r="AA74" i="9"/>
  <c r="Z74" i="9"/>
  <c r="U74" i="9"/>
  <c r="X74" i="9" s="1"/>
  <c r="Q74" i="9"/>
  <c r="G74" i="9"/>
  <c r="AB73" i="9"/>
  <c r="AA73" i="9"/>
  <c r="Z73" i="9"/>
  <c r="U73" i="9"/>
  <c r="X73" i="9" s="1"/>
  <c r="Q73" i="9"/>
  <c r="G73" i="9"/>
  <c r="AB72" i="9"/>
  <c r="AA72" i="9"/>
  <c r="Z72" i="9"/>
  <c r="Q72" i="9"/>
  <c r="G72" i="9"/>
  <c r="H72" i="9" s="1"/>
  <c r="AB71" i="9"/>
  <c r="AA71" i="9"/>
  <c r="Z71" i="9"/>
  <c r="AB70" i="9"/>
  <c r="AA70" i="9"/>
  <c r="Z70" i="9"/>
  <c r="U70" i="9"/>
  <c r="X70" i="9" s="1"/>
  <c r="Q70" i="9"/>
  <c r="G70" i="9"/>
  <c r="AB69" i="9"/>
  <c r="AA69" i="9"/>
  <c r="Z69" i="9"/>
  <c r="U69" i="9"/>
  <c r="X69" i="9" s="1"/>
  <c r="Q69" i="9"/>
  <c r="G69" i="9"/>
  <c r="AB68" i="9"/>
  <c r="AA68" i="9"/>
  <c r="Z68" i="9"/>
  <c r="U68" i="9"/>
  <c r="X68" i="9" s="1"/>
  <c r="Q68" i="9"/>
  <c r="G68" i="9"/>
  <c r="AB67" i="9"/>
  <c r="AA67" i="9"/>
  <c r="Z67" i="9"/>
  <c r="U67" i="9"/>
  <c r="X67" i="9" s="1"/>
  <c r="Q67" i="9"/>
  <c r="G67" i="9"/>
  <c r="AB66" i="9"/>
  <c r="AA66" i="9"/>
  <c r="Z66" i="9"/>
  <c r="U66" i="9"/>
  <c r="X66" i="9" s="1"/>
  <c r="Q66" i="9"/>
  <c r="G66" i="9"/>
  <c r="AB65" i="9"/>
  <c r="AA65" i="9"/>
  <c r="Z65" i="9"/>
  <c r="Q65" i="9"/>
  <c r="G65" i="9"/>
  <c r="H65" i="9" s="1"/>
  <c r="AB64" i="9"/>
  <c r="AA64" i="9"/>
  <c r="Z64" i="9"/>
  <c r="AB63" i="9"/>
  <c r="AA63" i="9"/>
  <c r="Z63" i="9"/>
  <c r="U63" i="9"/>
  <c r="X63" i="9" s="1"/>
  <c r="Q63" i="9"/>
  <c r="G63" i="9"/>
  <c r="AB62" i="9"/>
  <c r="AA62" i="9"/>
  <c r="Z62" i="9"/>
  <c r="Q62" i="9"/>
  <c r="G62" i="9"/>
  <c r="H62" i="9" s="1"/>
  <c r="AB61" i="9"/>
  <c r="AA61" i="9"/>
  <c r="Z61" i="9"/>
  <c r="AB60" i="9"/>
  <c r="AA60" i="9"/>
  <c r="Z60" i="9"/>
  <c r="U60" i="9"/>
  <c r="X60" i="9" s="1"/>
  <c r="Q60" i="9"/>
  <c r="G60" i="9"/>
  <c r="AB59" i="9"/>
  <c r="AA59" i="9"/>
  <c r="Z59" i="9"/>
  <c r="U59" i="9"/>
  <c r="X59" i="9" s="1"/>
  <c r="Q59" i="9"/>
  <c r="G59" i="9"/>
  <c r="AB58" i="9"/>
  <c r="AA58" i="9"/>
  <c r="Z58" i="9"/>
  <c r="Q58" i="9"/>
  <c r="G58" i="9"/>
  <c r="H58" i="9" s="1"/>
  <c r="AB57" i="9"/>
  <c r="AA57" i="9"/>
  <c r="Z57" i="9"/>
  <c r="AB56" i="9"/>
  <c r="AA56" i="9"/>
  <c r="Z56" i="9"/>
  <c r="U56" i="9"/>
  <c r="X56" i="9" s="1"/>
  <c r="Q56" i="9"/>
  <c r="G56" i="9"/>
  <c r="AB55" i="9"/>
  <c r="AA55" i="9"/>
  <c r="Z55" i="9"/>
  <c r="Q55" i="9"/>
  <c r="G55" i="9"/>
  <c r="H55" i="9" s="1"/>
  <c r="AB54" i="9"/>
  <c r="AA54" i="9"/>
  <c r="Z54" i="9"/>
  <c r="AB53" i="9"/>
  <c r="AA53" i="9"/>
  <c r="Z53" i="9"/>
  <c r="U53" i="9"/>
  <c r="X53" i="9" s="1"/>
  <c r="Q53" i="9"/>
  <c r="G53" i="9"/>
  <c r="AB52" i="9"/>
  <c r="AA52" i="9"/>
  <c r="Z52" i="9"/>
  <c r="U52" i="9"/>
  <c r="X52" i="9" s="1"/>
  <c r="Q52" i="9"/>
  <c r="G52" i="9"/>
  <c r="AB51" i="9"/>
  <c r="AA51" i="9"/>
  <c r="Z51" i="9"/>
  <c r="Q51" i="9"/>
  <c r="G51" i="9"/>
  <c r="H51" i="9" s="1"/>
  <c r="AB50" i="9"/>
  <c r="AA50" i="9"/>
  <c r="Z50" i="9"/>
  <c r="AB49" i="9"/>
  <c r="AA49" i="9"/>
  <c r="Z49" i="9"/>
  <c r="U49" i="9"/>
  <c r="X49" i="9" s="1"/>
  <c r="Q49" i="9"/>
  <c r="G49" i="9"/>
  <c r="R49" i="9" s="1"/>
  <c r="AB48" i="9"/>
  <c r="AA48" i="9"/>
  <c r="Z48" i="9"/>
  <c r="U48" i="9"/>
  <c r="X48" i="9" s="1"/>
  <c r="Q48" i="9"/>
  <c r="G48" i="9"/>
  <c r="H48" i="9" s="1"/>
  <c r="I48" i="9" s="1"/>
  <c r="K48" i="9" s="1"/>
  <c r="AB47" i="9"/>
  <c r="AA47" i="9"/>
  <c r="Z47" i="9"/>
  <c r="U47" i="9"/>
  <c r="X47" i="9" s="1"/>
  <c r="Q47" i="9"/>
  <c r="G47" i="9"/>
  <c r="R47" i="9" s="1"/>
  <c r="AB46" i="9"/>
  <c r="AA46" i="9"/>
  <c r="Z46" i="9"/>
  <c r="Q46" i="9"/>
  <c r="G46" i="9"/>
  <c r="R46" i="9" s="1"/>
  <c r="AB45" i="9"/>
  <c r="AA45" i="9"/>
  <c r="Z45" i="9"/>
  <c r="AB44" i="9"/>
  <c r="AA44" i="9"/>
  <c r="Z44" i="9"/>
  <c r="U44" i="9"/>
  <c r="X44" i="9" s="1"/>
  <c r="Q44" i="9"/>
  <c r="G44" i="9"/>
  <c r="R44" i="9" s="1"/>
  <c r="AB43" i="9"/>
  <c r="AA43" i="9"/>
  <c r="Z43" i="9"/>
  <c r="Q43" i="9"/>
  <c r="G43" i="9"/>
  <c r="R43" i="9" s="1"/>
  <c r="AB42" i="9"/>
  <c r="AA42" i="9"/>
  <c r="Z42" i="9"/>
  <c r="AB41" i="9"/>
  <c r="AA41" i="9"/>
  <c r="Z41" i="9"/>
  <c r="U41" i="9"/>
  <c r="X41" i="9" s="1"/>
  <c r="Q41" i="9"/>
  <c r="G41" i="9"/>
  <c r="R41" i="9" s="1"/>
  <c r="AB40" i="9"/>
  <c r="AA40" i="9"/>
  <c r="Z40" i="9"/>
  <c r="U40" i="9"/>
  <c r="X40" i="9" s="1"/>
  <c r="Q40" i="9"/>
  <c r="G40" i="9"/>
  <c r="R40" i="9" s="1"/>
  <c r="AB39" i="9"/>
  <c r="AA39" i="9"/>
  <c r="Z39" i="9"/>
  <c r="Q39" i="9"/>
  <c r="G39" i="9"/>
  <c r="R39" i="9" s="1"/>
  <c r="AB38" i="9"/>
  <c r="AA38" i="9"/>
  <c r="Z38" i="9"/>
  <c r="AB37" i="9"/>
  <c r="AA37" i="9"/>
  <c r="Z37" i="9"/>
  <c r="U37" i="9"/>
  <c r="X37" i="9" s="1"/>
  <c r="Q37" i="9"/>
  <c r="G37" i="9"/>
  <c r="R37" i="9" s="1"/>
  <c r="AB36" i="9"/>
  <c r="AA36" i="9"/>
  <c r="Z36" i="9"/>
  <c r="U36" i="9"/>
  <c r="X36" i="9" s="1"/>
  <c r="Q36" i="9"/>
  <c r="G36" i="9"/>
  <c r="R36" i="9" s="1"/>
  <c r="AB35" i="9"/>
  <c r="AA35" i="9"/>
  <c r="Z35" i="9"/>
  <c r="Q35" i="9"/>
  <c r="G35" i="9"/>
  <c r="R35" i="9" s="1"/>
  <c r="AB34" i="9"/>
  <c r="AA34" i="9"/>
  <c r="Z34" i="9"/>
  <c r="AB33" i="9"/>
  <c r="AA33" i="9"/>
  <c r="Z33" i="9"/>
  <c r="U33" i="9"/>
  <c r="X33" i="9" s="1"/>
  <c r="Q33" i="9"/>
  <c r="G33" i="9"/>
  <c r="R33" i="9" s="1"/>
  <c r="AB32" i="9"/>
  <c r="AA32" i="9"/>
  <c r="Z32" i="9"/>
  <c r="Q32" i="9"/>
  <c r="G32" i="9"/>
  <c r="R32" i="9" s="1"/>
  <c r="AB31" i="9"/>
  <c r="AA31" i="9"/>
  <c r="Z31" i="9"/>
  <c r="AB30" i="9"/>
  <c r="AA30" i="9"/>
  <c r="Z30" i="9"/>
  <c r="U30" i="9"/>
  <c r="X30" i="9" s="1"/>
  <c r="Q30" i="9"/>
  <c r="G30" i="9"/>
  <c r="R30" i="9" s="1"/>
  <c r="AB29" i="9"/>
  <c r="AA29" i="9"/>
  <c r="Z29" i="9"/>
  <c r="U29" i="9"/>
  <c r="X29" i="9" s="1"/>
  <c r="Q29" i="9"/>
  <c r="G29" i="9"/>
  <c r="R29" i="9" s="1"/>
  <c r="AB28" i="9"/>
  <c r="AA28" i="9"/>
  <c r="Z28" i="9"/>
  <c r="Q28" i="9"/>
  <c r="G28" i="9"/>
  <c r="R28" i="9" s="1"/>
  <c r="AB27" i="9"/>
  <c r="AA27" i="9"/>
  <c r="Z27" i="9"/>
  <c r="AB26" i="9"/>
  <c r="AA26" i="9"/>
  <c r="Z26" i="9"/>
  <c r="U26" i="9"/>
  <c r="X26" i="9" s="1"/>
  <c r="Q26" i="9"/>
  <c r="G26" i="9"/>
  <c r="R26" i="9" s="1"/>
  <c r="AB25" i="9"/>
  <c r="AA25" i="9"/>
  <c r="Z25" i="9"/>
  <c r="Q25" i="9"/>
  <c r="G25" i="9"/>
  <c r="R25" i="9" s="1"/>
  <c r="AB24" i="9"/>
  <c r="AA24" i="9"/>
  <c r="Z24" i="9"/>
  <c r="AB23" i="9"/>
  <c r="AA23" i="9"/>
  <c r="Z23" i="9"/>
  <c r="U23" i="9"/>
  <c r="X23" i="9" s="1"/>
  <c r="Q23" i="9"/>
  <c r="G23" i="9"/>
  <c r="R23" i="9" s="1"/>
  <c r="AB22" i="9"/>
  <c r="AA22" i="9"/>
  <c r="Z22" i="9"/>
  <c r="U22" i="9"/>
  <c r="X22" i="9" s="1"/>
  <c r="Q22" i="9"/>
  <c r="G22" i="9"/>
  <c r="R22" i="9" s="1"/>
  <c r="AB21" i="9"/>
  <c r="AA21" i="9"/>
  <c r="Z21" i="9"/>
  <c r="Q21" i="9"/>
  <c r="G21" i="9"/>
  <c r="R21" i="9" s="1"/>
  <c r="AB20" i="9"/>
  <c r="AA20" i="9"/>
  <c r="Z20" i="9"/>
  <c r="AB19" i="9"/>
  <c r="AA19" i="9"/>
  <c r="Z19" i="9"/>
  <c r="U19" i="9"/>
  <c r="X19" i="9" s="1"/>
  <c r="Q19" i="9"/>
  <c r="G19" i="9"/>
  <c r="R19" i="9" s="1"/>
  <c r="AB18" i="9"/>
  <c r="AA18" i="9"/>
  <c r="Z18" i="9"/>
  <c r="Q18" i="9"/>
  <c r="G18" i="9"/>
  <c r="R18" i="9" s="1"/>
  <c r="AB17" i="9"/>
  <c r="AA17" i="9"/>
  <c r="Z17" i="9"/>
  <c r="AB16" i="9"/>
  <c r="AA16" i="9"/>
  <c r="Z16" i="9"/>
  <c r="U16" i="9"/>
  <c r="X16" i="9" s="1"/>
  <c r="Q16" i="9"/>
  <c r="G16" i="9"/>
  <c r="R16" i="9" s="1"/>
  <c r="AB15" i="9"/>
  <c r="AA15" i="9"/>
  <c r="Z15" i="9"/>
  <c r="U15" i="9"/>
  <c r="X15" i="9" s="1"/>
  <c r="Q15" i="9"/>
  <c r="G15" i="9"/>
  <c r="R15" i="9" s="1"/>
  <c r="AB14" i="9"/>
  <c r="AA14" i="9"/>
  <c r="Z14" i="9"/>
  <c r="Q14" i="9"/>
  <c r="G14" i="9"/>
  <c r="R14" i="9" s="1"/>
  <c r="AB13" i="9"/>
  <c r="AA13" i="9"/>
  <c r="Z13" i="9"/>
  <c r="AB12" i="9"/>
  <c r="AA12" i="9"/>
  <c r="Z12" i="9"/>
  <c r="U12" i="9"/>
  <c r="X12" i="9" s="1"/>
  <c r="Q12" i="9"/>
  <c r="G12" i="9"/>
  <c r="R12" i="9" s="1"/>
  <c r="AB11" i="9"/>
  <c r="AA11" i="9"/>
  <c r="Z11" i="9"/>
  <c r="U11" i="9"/>
  <c r="X11" i="9" s="1"/>
  <c r="Q11" i="9"/>
  <c r="G11" i="9"/>
  <c r="R11" i="9" s="1"/>
  <c r="AB10" i="9"/>
  <c r="AA10" i="9"/>
  <c r="Z10" i="9"/>
  <c r="Q10" i="9"/>
  <c r="G10" i="9"/>
  <c r="R10" i="9" s="1"/>
  <c r="AB9" i="9"/>
  <c r="AA9" i="9"/>
  <c r="Z9" i="9"/>
  <c r="AB8" i="9"/>
  <c r="AA8" i="9"/>
  <c r="Z8" i="9"/>
  <c r="U8" i="9"/>
  <c r="X8" i="9" s="1"/>
  <c r="Q8" i="9"/>
  <c r="G8" i="9"/>
  <c r="R8" i="9" s="1"/>
  <c r="AB7" i="9"/>
  <c r="AA7" i="9"/>
  <c r="Z7" i="9"/>
  <c r="Q7" i="9"/>
  <c r="G7" i="9"/>
  <c r="R7" i="9" s="1"/>
  <c r="AB6" i="9"/>
  <c r="AA6" i="9"/>
  <c r="Z6" i="9"/>
  <c r="AB5" i="9"/>
  <c r="AA5" i="9"/>
  <c r="Z5" i="9"/>
  <c r="U5" i="9"/>
  <c r="X5" i="9" s="1"/>
  <c r="Q5" i="9"/>
  <c r="G5" i="9"/>
  <c r="R5" i="9" s="1"/>
  <c r="AB4" i="9"/>
  <c r="AA4" i="9"/>
  <c r="Z4" i="9"/>
  <c r="U4" i="9"/>
  <c r="X4" i="9" s="1"/>
  <c r="Q4" i="9"/>
  <c r="G4" i="9"/>
  <c r="R4" i="9" s="1"/>
  <c r="AB3" i="9"/>
  <c r="AA3" i="9"/>
  <c r="Z3" i="9"/>
  <c r="Q3" i="9"/>
  <c r="G3" i="9"/>
  <c r="R3" i="9" s="1"/>
  <c r="H259" i="9" l="1"/>
  <c r="I259" i="9" s="1"/>
  <c r="K259" i="9" s="1"/>
  <c r="S259" i="9" s="1"/>
  <c r="H505" i="9"/>
  <c r="I505" i="9" s="1"/>
  <c r="K505" i="9" s="1"/>
  <c r="S505" i="9" s="1"/>
  <c r="H108" i="9"/>
  <c r="H273" i="9"/>
  <c r="I273" i="9" s="1"/>
  <c r="K273" i="9" s="1"/>
  <c r="S273" i="9" s="1"/>
  <c r="R105" i="9"/>
  <c r="H86" i="9"/>
  <c r="I86" i="9" s="1"/>
  <c r="K86" i="9" s="1"/>
  <c r="S86" i="9" s="1"/>
  <c r="R280" i="9"/>
  <c r="H364" i="9"/>
  <c r="I364" i="9" s="1"/>
  <c r="K364" i="9" s="1"/>
  <c r="S364" i="9" s="1"/>
  <c r="S134" i="9"/>
  <c r="H140" i="9"/>
  <c r="I140" i="9" s="1"/>
  <c r="K140" i="9" s="1"/>
  <c r="S140" i="9" s="1"/>
  <c r="R236" i="9"/>
  <c r="H291" i="9"/>
  <c r="R125" i="9"/>
  <c r="H143" i="9"/>
  <c r="I143" i="9" s="1"/>
  <c r="K143" i="9" s="1"/>
  <c r="S143" i="9" s="1"/>
  <c r="R145" i="9"/>
  <c r="H161" i="9"/>
  <c r="I161" i="9" s="1"/>
  <c r="K161" i="9" s="1"/>
  <c r="S161" i="9" s="1"/>
  <c r="H187" i="9"/>
  <c r="I187" i="9" s="1"/>
  <c r="K187" i="9" s="1"/>
  <c r="H265" i="9"/>
  <c r="I265" i="9" s="1"/>
  <c r="K265" i="9" s="1"/>
  <c r="S265" i="9" s="1"/>
  <c r="R281" i="9"/>
  <c r="H294" i="9"/>
  <c r="I294" i="9" s="1"/>
  <c r="K294" i="9" s="1"/>
  <c r="S294" i="9" s="1"/>
  <c r="H151" i="9"/>
  <c r="I151" i="9" s="1"/>
  <c r="K151" i="9" s="1"/>
  <c r="S151" i="9" s="1"/>
  <c r="H199" i="9"/>
  <c r="I199" i="9" s="1"/>
  <c r="K199" i="9" s="1"/>
  <c r="S199" i="9" s="1"/>
  <c r="R354" i="9"/>
  <c r="S354" i="9" s="1"/>
  <c r="R72" i="9"/>
  <c r="S187" i="9"/>
  <c r="R255" i="9"/>
  <c r="S255" i="9" s="1"/>
  <c r="H274" i="9"/>
  <c r="I274" i="9" s="1"/>
  <c r="K274" i="9" s="1"/>
  <c r="S274" i="9" s="1"/>
  <c r="R355" i="9"/>
  <c r="S355" i="9" s="1"/>
  <c r="R367" i="9"/>
  <c r="S367" i="9" s="1"/>
  <c r="H381" i="9"/>
  <c r="I381" i="9" s="1"/>
  <c r="K381" i="9" s="1"/>
  <c r="S381" i="9" s="1"/>
  <c r="H383" i="9"/>
  <c r="I383" i="9" s="1"/>
  <c r="K383" i="9" s="1"/>
  <c r="S383" i="9" s="1"/>
  <c r="R460" i="9"/>
  <c r="S460" i="9" s="1"/>
  <c r="R462" i="9"/>
  <c r="S462" i="9" s="1"/>
  <c r="R474" i="9"/>
  <c r="H519" i="9"/>
  <c r="I519" i="9" s="1"/>
  <c r="K519" i="9" s="1"/>
  <c r="S519" i="9" s="1"/>
  <c r="H561" i="9"/>
  <c r="I561" i="9" s="1"/>
  <c r="K561" i="9" s="1"/>
  <c r="S561" i="9" s="1"/>
  <c r="H563" i="9"/>
  <c r="I563" i="9" s="1"/>
  <c r="K563" i="9" s="1"/>
  <c r="S563" i="9" s="1"/>
  <c r="T613" i="9"/>
  <c r="U613" i="9" s="1"/>
  <c r="X613" i="9" s="1"/>
  <c r="H159" i="9"/>
  <c r="H175" i="9"/>
  <c r="I175" i="9" s="1"/>
  <c r="K175" i="9" s="1"/>
  <c r="S175" i="9" s="1"/>
  <c r="H488" i="9"/>
  <c r="I488" i="9" s="1"/>
  <c r="K488" i="9" s="1"/>
  <c r="S488" i="9" s="1"/>
  <c r="H489" i="9"/>
  <c r="I489" i="9" s="1"/>
  <c r="K489" i="9" s="1"/>
  <c r="S489" i="9" s="1"/>
  <c r="H503" i="9"/>
  <c r="H522" i="9"/>
  <c r="I522" i="9" s="1"/>
  <c r="K522" i="9" s="1"/>
  <c r="S522" i="9" s="1"/>
  <c r="H524" i="9"/>
  <c r="I524" i="9" s="1"/>
  <c r="K524" i="9" s="1"/>
  <c r="S524" i="9" s="1"/>
  <c r="H536" i="9"/>
  <c r="I536" i="9" s="1"/>
  <c r="K536" i="9" s="1"/>
  <c r="S536" i="9" s="1"/>
  <c r="H537" i="9"/>
  <c r="I537" i="9" s="1"/>
  <c r="K537" i="9" s="1"/>
  <c r="S537" i="9" s="1"/>
  <c r="H538" i="9"/>
  <c r="I538" i="9" s="1"/>
  <c r="K538" i="9" s="1"/>
  <c r="S538" i="9" s="1"/>
  <c r="R549" i="9"/>
  <c r="R551" i="9"/>
  <c r="R577" i="9"/>
  <c r="R579" i="9"/>
  <c r="R48" i="9"/>
  <c r="S48" i="9" s="1"/>
  <c r="H82" i="9"/>
  <c r="I82" i="9" s="1"/>
  <c r="K82" i="9" s="1"/>
  <c r="S82" i="9" s="1"/>
  <c r="H142" i="9"/>
  <c r="I142" i="9" s="1"/>
  <c r="K142" i="9" s="1"/>
  <c r="S142" i="9" s="1"/>
  <c r="R196" i="9"/>
  <c r="S196" i="9" s="1"/>
  <c r="H284" i="9"/>
  <c r="I284" i="9" s="1"/>
  <c r="K284" i="9" s="1"/>
  <c r="S284" i="9" s="1"/>
  <c r="H357" i="9"/>
  <c r="I357" i="9" s="1"/>
  <c r="K357" i="9" s="1"/>
  <c r="S357" i="9" s="1"/>
  <c r="H368" i="9"/>
  <c r="I368" i="9" s="1"/>
  <c r="K368" i="9" s="1"/>
  <c r="H100" i="9"/>
  <c r="I100" i="9" s="1"/>
  <c r="K100" i="9" s="1"/>
  <c r="S100" i="9" s="1"/>
  <c r="R113" i="9"/>
  <c r="R193" i="9"/>
  <c r="S193" i="9" s="1"/>
  <c r="R222" i="9"/>
  <c r="S222" i="9" s="1"/>
  <c r="H276" i="9"/>
  <c r="I276" i="9" s="1"/>
  <c r="K276" i="9" s="1"/>
  <c r="S276" i="9" s="1"/>
  <c r="H340" i="9"/>
  <c r="I340" i="9" s="1"/>
  <c r="K340" i="9" s="1"/>
  <c r="S340" i="9" s="1"/>
  <c r="H420" i="9"/>
  <c r="I420" i="9" s="1"/>
  <c r="K420" i="9" s="1"/>
  <c r="S420" i="9" s="1"/>
  <c r="R468" i="9"/>
  <c r="H163" i="10"/>
  <c r="I163" i="10" s="1"/>
  <c r="K163" i="10" s="1"/>
  <c r="S163" i="10" s="1"/>
  <c r="S319" i="10"/>
  <c r="S294" i="10"/>
  <c r="T294" i="10" s="1"/>
  <c r="U294" i="10" s="1"/>
  <c r="X294" i="10" s="1"/>
  <c r="S315" i="10"/>
  <c r="T288" i="10"/>
  <c r="U288" i="10" s="1"/>
  <c r="X288" i="10" s="1"/>
  <c r="R90" i="10"/>
  <c r="H4" i="9"/>
  <c r="I4" i="9" s="1"/>
  <c r="K4" i="9" s="1"/>
  <c r="S4" i="9" s="1"/>
  <c r="H5" i="9"/>
  <c r="I5" i="9" s="1"/>
  <c r="K5" i="9" s="1"/>
  <c r="S5" i="9" s="1"/>
  <c r="H8" i="9"/>
  <c r="I8" i="9" s="1"/>
  <c r="K8" i="9" s="1"/>
  <c r="S8" i="9" s="1"/>
  <c r="H11" i="9"/>
  <c r="I11" i="9" s="1"/>
  <c r="K11" i="9" s="1"/>
  <c r="S11" i="9" s="1"/>
  <c r="H12" i="9"/>
  <c r="I12" i="9" s="1"/>
  <c r="K12" i="9" s="1"/>
  <c r="S12" i="9" s="1"/>
  <c r="H15" i="9"/>
  <c r="I15" i="9" s="1"/>
  <c r="K15" i="9" s="1"/>
  <c r="S15" i="9" s="1"/>
  <c r="H16" i="9"/>
  <c r="I16" i="9" s="1"/>
  <c r="K16" i="9" s="1"/>
  <c r="S16" i="9" s="1"/>
  <c r="H19" i="9"/>
  <c r="I19" i="9" s="1"/>
  <c r="K19" i="9" s="1"/>
  <c r="S19" i="9" s="1"/>
  <c r="H22" i="9"/>
  <c r="I22" i="9" s="1"/>
  <c r="K22" i="9" s="1"/>
  <c r="S22" i="9" s="1"/>
  <c r="H23" i="9"/>
  <c r="I23" i="9" s="1"/>
  <c r="K23" i="9" s="1"/>
  <c r="S23" i="9" s="1"/>
  <c r="H26" i="9"/>
  <c r="I26" i="9" s="1"/>
  <c r="K26" i="9" s="1"/>
  <c r="S26" i="9" s="1"/>
  <c r="H29" i="9"/>
  <c r="I29" i="9" s="1"/>
  <c r="K29" i="9" s="1"/>
  <c r="S29" i="9" s="1"/>
  <c r="H30" i="9"/>
  <c r="I30" i="9" s="1"/>
  <c r="K30" i="9" s="1"/>
  <c r="S30" i="9" s="1"/>
  <c r="H33" i="9"/>
  <c r="I33" i="9" s="1"/>
  <c r="K33" i="9" s="1"/>
  <c r="S33" i="9" s="1"/>
  <c r="H36" i="9"/>
  <c r="I36" i="9" s="1"/>
  <c r="K36" i="9" s="1"/>
  <c r="S36" i="9" s="1"/>
  <c r="H37" i="9"/>
  <c r="I37" i="9" s="1"/>
  <c r="K37" i="9" s="1"/>
  <c r="S37" i="9" s="1"/>
  <c r="H40" i="9"/>
  <c r="I40" i="9" s="1"/>
  <c r="K40" i="9" s="1"/>
  <c r="S40" i="9" s="1"/>
  <c r="H41" i="9"/>
  <c r="I41" i="9" s="1"/>
  <c r="K41" i="9" s="1"/>
  <c r="S41" i="9" s="1"/>
  <c r="H44" i="9"/>
  <c r="I44" i="9" s="1"/>
  <c r="K44" i="9" s="1"/>
  <c r="S44" i="9" s="1"/>
  <c r="H47" i="9"/>
  <c r="I47" i="9" s="1"/>
  <c r="K47" i="9" s="1"/>
  <c r="S47" i="9" s="1"/>
  <c r="H49" i="9"/>
  <c r="I49" i="9" s="1"/>
  <c r="K49" i="9" s="1"/>
  <c r="S49" i="9" s="1"/>
  <c r="H77" i="9"/>
  <c r="I77" i="9" s="1"/>
  <c r="K77" i="9" s="1"/>
  <c r="R77" i="9"/>
  <c r="I108" i="9"/>
  <c r="K108" i="9" s="1"/>
  <c r="H148" i="9"/>
  <c r="I148" i="9" s="1"/>
  <c r="K148" i="9" s="1"/>
  <c r="S148" i="9" s="1"/>
  <c r="H154" i="9"/>
  <c r="I154" i="9" s="1"/>
  <c r="K154" i="9" s="1"/>
  <c r="S154" i="9" s="1"/>
  <c r="R164" i="9"/>
  <c r="S164" i="9" s="1"/>
  <c r="I167" i="9"/>
  <c r="K167" i="9" s="1"/>
  <c r="R170" i="9"/>
  <c r="S170" i="9" s="1"/>
  <c r="I173" i="9"/>
  <c r="K173" i="9" s="1"/>
  <c r="R178" i="9"/>
  <c r="S178" i="9" s="1"/>
  <c r="I181" i="9"/>
  <c r="K181" i="9" s="1"/>
  <c r="H238" i="9"/>
  <c r="I238" i="9" s="1"/>
  <c r="K238" i="9" s="1"/>
  <c r="S238" i="9" s="1"/>
  <c r="R241" i="9"/>
  <c r="I253" i="9"/>
  <c r="K253" i="9" s="1"/>
  <c r="I272" i="9"/>
  <c r="K272" i="9" s="1"/>
  <c r="R272" i="9"/>
  <c r="I281" i="9"/>
  <c r="K281" i="9" s="1"/>
  <c r="S281" i="9" s="1"/>
  <c r="I282" i="9"/>
  <c r="K282" i="9" s="1"/>
  <c r="R282" i="9"/>
  <c r="H300" i="9"/>
  <c r="I300" i="9" s="1"/>
  <c r="K300" i="9" s="1"/>
  <c r="S300" i="9" s="1"/>
  <c r="H301" i="9"/>
  <c r="I301" i="9" s="1"/>
  <c r="K301" i="9" s="1"/>
  <c r="S301" i="9" s="1"/>
  <c r="H302" i="9"/>
  <c r="I302" i="9" s="1"/>
  <c r="K302" i="9" s="1"/>
  <c r="S302" i="9" s="1"/>
  <c r="H304" i="9"/>
  <c r="H311" i="9"/>
  <c r="I90" i="9"/>
  <c r="K90" i="9" s="1"/>
  <c r="R90" i="9"/>
  <c r="R139" i="9"/>
  <c r="S139" i="9" s="1"/>
  <c r="R156" i="9"/>
  <c r="R158" i="9"/>
  <c r="S158" i="9" s="1"/>
  <c r="R190" i="9"/>
  <c r="S190" i="9" s="1"/>
  <c r="R220" i="9"/>
  <c r="S220" i="9" s="1"/>
  <c r="R252" i="9"/>
  <c r="S252" i="9" s="1"/>
  <c r="R256" i="9"/>
  <c r="I261" i="9"/>
  <c r="K261" i="9" s="1"/>
  <c r="R261" i="9"/>
  <c r="I267" i="9"/>
  <c r="K267" i="9" s="1"/>
  <c r="R267" i="9"/>
  <c r="I291" i="9"/>
  <c r="K291" i="9" s="1"/>
  <c r="S291" i="9" s="1"/>
  <c r="I292" i="9"/>
  <c r="K292" i="9" s="1"/>
  <c r="R292" i="9"/>
  <c r="H324" i="9"/>
  <c r="I324" i="9" s="1"/>
  <c r="K324" i="9" s="1"/>
  <c r="S324" i="9" s="1"/>
  <c r="H325" i="9"/>
  <c r="I325" i="9" s="1"/>
  <c r="K325" i="9" s="1"/>
  <c r="S325" i="9" s="1"/>
  <c r="H326" i="9"/>
  <c r="I326" i="9" s="1"/>
  <c r="K326" i="9" s="1"/>
  <c r="S326" i="9" s="1"/>
  <c r="H327" i="9"/>
  <c r="I327" i="9" s="1"/>
  <c r="K327" i="9" s="1"/>
  <c r="S327" i="9" s="1"/>
  <c r="H328" i="9"/>
  <c r="I328" i="9" s="1"/>
  <c r="K328" i="9" s="1"/>
  <c r="S328" i="9" s="1"/>
  <c r="H330" i="9"/>
  <c r="I330" i="9" s="1"/>
  <c r="K330" i="9" s="1"/>
  <c r="S330" i="9" s="1"/>
  <c r="H365" i="9"/>
  <c r="I365" i="9" s="1"/>
  <c r="K365" i="9" s="1"/>
  <c r="R365" i="9"/>
  <c r="R366" i="9"/>
  <c r="S366" i="9" s="1"/>
  <c r="R167" i="9"/>
  <c r="R173" i="9"/>
  <c r="R181" i="9"/>
  <c r="R253" i="9"/>
  <c r="I72" i="9"/>
  <c r="K72" i="9" s="1"/>
  <c r="I105" i="9"/>
  <c r="K105" i="9" s="1"/>
  <c r="I113" i="9"/>
  <c r="K113" i="9" s="1"/>
  <c r="H118" i="9"/>
  <c r="I118" i="9" s="1"/>
  <c r="K118" i="9" s="1"/>
  <c r="S118" i="9" s="1"/>
  <c r="I125" i="9"/>
  <c r="K125" i="9" s="1"/>
  <c r="H136" i="9"/>
  <c r="I136" i="9" s="1"/>
  <c r="K136" i="9" s="1"/>
  <c r="I311" i="9"/>
  <c r="K311" i="9" s="1"/>
  <c r="S311" i="9" s="1"/>
  <c r="I313" i="9"/>
  <c r="K313" i="9" s="1"/>
  <c r="R313" i="9"/>
  <c r="I338" i="9"/>
  <c r="K338" i="9" s="1"/>
  <c r="R338" i="9"/>
  <c r="I346" i="9"/>
  <c r="K346" i="9" s="1"/>
  <c r="I347" i="9"/>
  <c r="K347" i="9" s="1"/>
  <c r="I349" i="9"/>
  <c r="K349" i="9" s="1"/>
  <c r="H372" i="9"/>
  <c r="I372" i="9" s="1"/>
  <c r="K372" i="9" s="1"/>
  <c r="S372" i="9" s="1"/>
  <c r="R377" i="9"/>
  <c r="R379" i="9"/>
  <c r="R387" i="9"/>
  <c r="H397" i="9"/>
  <c r="I397" i="9" s="1"/>
  <c r="K397" i="9" s="1"/>
  <c r="S397" i="9" s="1"/>
  <c r="H398" i="9"/>
  <c r="I398" i="9" s="1"/>
  <c r="K398" i="9" s="1"/>
  <c r="S398" i="9" s="1"/>
  <c r="H399" i="9"/>
  <c r="I399" i="9" s="1"/>
  <c r="K399" i="9" s="1"/>
  <c r="S399" i="9" s="1"/>
  <c r="H409" i="9"/>
  <c r="I409" i="9" s="1"/>
  <c r="K409" i="9" s="1"/>
  <c r="S409" i="9" s="1"/>
  <c r="H410" i="9"/>
  <c r="I410" i="9" s="1"/>
  <c r="K410" i="9" s="1"/>
  <c r="S410" i="9" s="1"/>
  <c r="H411" i="9"/>
  <c r="I411" i="9" s="1"/>
  <c r="K411" i="9" s="1"/>
  <c r="S411" i="9" s="1"/>
  <c r="H412" i="9"/>
  <c r="I412" i="9" s="1"/>
  <c r="K412" i="9" s="1"/>
  <c r="S412" i="9" s="1"/>
  <c r="H414" i="9"/>
  <c r="I414" i="9" s="1"/>
  <c r="K414" i="9" s="1"/>
  <c r="S414" i="9" s="1"/>
  <c r="R425" i="9"/>
  <c r="S425" i="9" s="1"/>
  <c r="R426" i="9"/>
  <c r="S426" i="9" s="1"/>
  <c r="R427" i="9"/>
  <c r="S427" i="9" s="1"/>
  <c r="R429" i="9"/>
  <c r="S429" i="9" s="1"/>
  <c r="H466" i="9"/>
  <c r="I466" i="9" s="1"/>
  <c r="K466" i="9" s="1"/>
  <c r="S466" i="9" s="1"/>
  <c r="R484" i="9"/>
  <c r="I490" i="9"/>
  <c r="K490" i="9" s="1"/>
  <c r="R490" i="9"/>
  <c r="R491" i="9"/>
  <c r="H509" i="9"/>
  <c r="I509" i="9" s="1"/>
  <c r="K509" i="9" s="1"/>
  <c r="S509" i="9" s="1"/>
  <c r="H511" i="9"/>
  <c r="I511" i="9" s="1"/>
  <c r="K511" i="9" s="1"/>
  <c r="S511" i="9" s="1"/>
  <c r="R532" i="9"/>
  <c r="R534" i="9"/>
  <c r="H541" i="9"/>
  <c r="I541" i="9" s="1"/>
  <c r="K541" i="9" s="1"/>
  <c r="S541" i="9" s="1"/>
  <c r="H571" i="9"/>
  <c r="I571" i="9" s="1"/>
  <c r="K571" i="9" s="1"/>
  <c r="S571" i="9" s="1"/>
  <c r="H573" i="9"/>
  <c r="I573" i="9" s="1"/>
  <c r="K573" i="9" s="1"/>
  <c r="S573" i="9" s="1"/>
  <c r="R380" i="9"/>
  <c r="R389" i="9"/>
  <c r="S389" i="9" s="1"/>
  <c r="R521" i="9"/>
  <c r="R535" i="9"/>
  <c r="H378" i="9"/>
  <c r="I378" i="9" s="1"/>
  <c r="K378" i="9" s="1"/>
  <c r="S378" i="9" s="1"/>
  <c r="H380" i="9"/>
  <c r="I380" i="9" s="1"/>
  <c r="K380" i="9" s="1"/>
  <c r="I396" i="9"/>
  <c r="K396" i="9" s="1"/>
  <c r="R396" i="9"/>
  <c r="I418" i="9"/>
  <c r="K418" i="9" s="1"/>
  <c r="R418" i="9"/>
  <c r="H440" i="9"/>
  <c r="I440" i="9" s="1"/>
  <c r="K440" i="9" s="1"/>
  <c r="S440" i="9" s="1"/>
  <c r="H441" i="9"/>
  <c r="I441" i="9" s="1"/>
  <c r="K441" i="9" s="1"/>
  <c r="S441" i="9" s="1"/>
  <c r="H442" i="9"/>
  <c r="I442" i="9" s="1"/>
  <c r="K442" i="9" s="1"/>
  <c r="S442" i="9" s="1"/>
  <c r="H443" i="9"/>
  <c r="I443" i="9" s="1"/>
  <c r="K443" i="9" s="1"/>
  <c r="S443" i="9" s="1"/>
  <c r="H444" i="9"/>
  <c r="I444" i="9" s="1"/>
  <c r="K444" i="9" s="1"/>
  <c r="S444" i="9" s="1"/>
  <c r="H445" i="9"/>
  <c r="I445" i="9" s="1"/>
  <c r="K445" i="9" s="1"/>
  <c r="S445" i="9" s="1"/>
  <c r="H446" i="9"/>
  <c r="I446" i="9" s="1"/>
  <c r="K446" i="9" s="1"/>
  <c r="S446" i="9" s="1"/>
  <c r="H448" i="9"/>
  <c r="I448" i="9" s="1"/>
  <c r="K448" i="9" s="1"/>
  <c r="S448" i="9" s="1"/>
  <c r="H482" i="9"/>
  <c r="I482" i="9" s="1"/>
  <c r="K482" i="9" s="1"/>
  <c r="S482" i="9" s="1"/>
  <c r="H493" i="9"/>
  <c r="I493" i="9" s="1"/>
  <c r="K493" i="9" s="1"/>
  <c r="S493" i="9" s="1"/>
  <c r="H521" i="9"/>
  <c r="I521" i="9" s="1"/>
  <c r="K521" i="9" s="1"/>
  <c r="H533" i="9"/>
  <c r="I533" i="9" s="1"/>
  <c r="K533" i="9" s="1"/>
  <c r="S533" i="9" s="1"/>
  <c r="H535" i="9"/>
  <c r="I535" i="9" s="1"/>
  <c r="K535" i="9" s="1"/>
  <c r="S535" i="9" s="1"/>
  <c r="I539" i="9"/>
  <c r="K539" i="9" s="1"/>
  <c r="R539" i="9"/>
  <c r="I551" i="9"/>
  <c r="K551" i="9" s="1"/>
  <c r="H555" i="9"/>
  <c r="I555" i="9" s="1"/>
  <c r="K555" i="9" s="1"/>
  <c r="S555" i="9" s="1"/>
  <c r="H557" i="9"/>
  <c r="I557" i="9" s="1"/>
  <c r="K557" i="9" s="1"/>
  <c r="S557" i="9" s="1"/>
  <c r="I577" i="9"/>
  <c r="K577" i="9" s="1"/>
  <c r="I579" i="9"/>
  <c r="K579" i="9" s="1"/>
  <c r="H583" i="9"/>
  <c r="I583" i="9" s="1"/>
  <c r="K583" i="9" s="1"/>
  <c r="S583" i="9" s="1"/>
  <c r="H585" i="9"/>
  <c r="I585" i="9" s="1"/>
  <c r="K585" i="9" s="1"/>
  <c r="S585" i="9" s="1"/>
  <c r="R346" i="9"/>
  <c r="R347" i="9"/>
  <c r="R349" i="9"/>
  <c r="S349" i="9" s="1"/>
  <c r="I401" i="9"/>
  <c r="K401" i="9" s="1"/>
  <c r="R401" i="9"/>
  <c r="I468" i="9"/>
  <c r="K468" i="9" s="1"/>
  <c r="H472" i="9"/>
  <c r="I472" i="9" s="1"/>
  <c r="K472" i="9" s="1"/>
  <c r="S472" i="9" s="1"/>
  <c r="I502" i="9"/>
  <c r="K502" i="9" s="1"/>
  <c r="R502" i="9"/>
  <c r="H3" i="9"/>
  <c r="I3" i="9" s="1"/>
  <c r="K3" i="9" s="1"/>
  <c r="S3" i="9" s="1"/>
  <c r="H7" i="9"/>
  <c r="I7" i="9" s="1"/>
  <c r="K7" i="9" s="1"/>
  <c r="S7" i="9" s="1"/>
  <c r="H10" i="9"/>
  <c r="I10" i="9" s="1"/>
  <c r="K10" i="9" s="1"/>
  <c r="S10" i="9" s="1"/>
  <c r="H14" i="9"/>
  <c r="I14" i="9" s="1"/>
  <c r="K14" i="9" s="1"/>
  <c r="S14" i="9" s="1"/>
  <c r="H18" i="9"/>
  <c r="I18" i="9" s="1"/>
  <c r="K18" i="9" s="1"/>
  <c r="S18" i="9" s="1"/>
  <c r="H21" i="9"/>
  <c r="I21" i="9" s="1"/>
  <c r="K21" i="9" s="1"/>
  <c r="S21" i="9" s="1"/>
  <c r="H25" i="9"/>
  <c r="I25" i="9" s="1"/>
  <c r="K25" i="9" s="1"/>
  <c r="S25" i="9" s="1"/>
  <c r="H28" i="9"/>
  <c r="I28" i="9" s="1"/>
  <c r="K28" i="9" s="1"/>
  <c r="S28" i="9" s="1"/>
  <c r="H32" i="9"/>
  <c r="I32" i="9" s="1"/>
  <c r="K32" i="9" s="1"/>
  <c r="S32" i="9" s="1"/>
  <c r="H35" i="9"/>
  <c r="I35" i="9" s="1"/>
  <c r="K35" i="9" s="1"/>
  <c r="S35" i="9" s="1"/>
  <c r="H39" i="9"/>
  <c r="I39" i="9" s="1"/>
  <c r="K39" i="9" s="1"/>
  <c r="S39" i="9" s="1"/>
  <c r="H43" i="9"/>
  <c r="I43" i="9" s="1"/>
  <c r="K43" i="9" s="1"/>
  <c r="S43" i="9" s="1"/>
  <c r="H46" i="9"/>
  <c r="I46" i="9" s="1"/>
  <c r="K46" i="9" s="1"/>
  <c r="S46" i="9" s="1"/>
  <c r="I55" i="9"/>
  <c r="K55" i="9" s="1"/>
  <c r="R55" i="9"/>
  <c r="I58" i="9"/>
  <c r="K58" i="9" s="1"/>
  <c r="R58" i="9"/>
  <c r="R74" i="9"/>
  <c r="H74" i="9"/>
  <c r="I74" i="9" s="1"/>
  <c r="K74" i="9" s="1"/>
  <c r="R79" i="9"/>
  <c r="H79" i="9"/>
  <c r="I79" i="9" s="1"/>
  <c r="K79" i="9" s="1"/>
  <c r="R84" i="9"/>
  <c r="H84" i="9"/>
  <c r="I84" i="9" s="1"/>
  <c r="K84" i="9" s="1"/>
  <c r="R94" i="9"/>
  <c r="H94" i="9"/>
  <c r="I94" i="9" s="1"/>
  <c r="K94" i="9" s="1"/>
  <c r="R98" i="9"/>
  <c r="H98" i="9"/>
  <c r="I98" i="9" s="1"/>
  <c r="K98" i="9" s="1"/>
  <c r="R52" i="9"/>
  <c r="H52" i="9"/>
  <c r="I52" i="9" s="1"/>
  <c r="K52" i="9" s="1"/>
  <c r="R60" i="9"/>
  <c r="H60" i="9"/>
  <c r="I60" i="9" s="1"/>
  <c r="K60" i="9" s="1"/>
  <c r="R63" i="9"/>
  <c r="H63" i="9"/>
  <c r="I63" i="9" s="1"/>
  <c r="K63" i="9" s="1"/>
  <c r="R66" i="9"/>
  <c r="H66" i="9"/>
  <c r="I66" i="9" s="1"/>
  <c r="K66" i="9" s="1"/>
  <c r="R68" i="9"/>
  <c r="H68" i="9"/>
  <c r="I68" i="9" s="1"/>
  <c r="K68" i="9" s="1"/>
  <c r="R70" i="9"/>
  <c r="H70" i="9"/>
  <c r="I70" i="9" s="1"/>
  <c r="K70" i="9" s="1"/>
  <c r="R75" i="9"/>
  <c r="H75" i="9"/>
  <c r="I75" i="9" s="1"/>
  <c r="K75" i="9" s="1"/>
  <c r="R80" i="9"/>
  <c r="H80" i="9"/>
  <c r="I80" i="9" s="1"/>
  <c r="K80" i="9" s="1"/>
  <c r="R91" i="9"/>
  <c r="H91" i="9"/>
  <c r="I91" i="9" s="1"/>
  <c r="K91" i="9" s="1"/>
  <c r="R95" i="9"/>
  <c r="H95" i="9"/>
  <c r="I95" i="9" s="1"/>
  <c r="K95" i="9" s="1"/>
  <c r="R106" i="9"/>
  <c r="H106" i="9"/>
  <c r="I106" i="9" s="1"/>
  <c r="K106" i="9" s="1"/>
  <c r="I51" i="9"/>
  <c r="K51" i="9" s="1"/>
  <c r="R51" i="9"/>
  <c r="I62" i="9"/>
  <c r="K62" i="9" s="1"/>
  <c r="R62" i="9"/>
  <c r="I65" i="9"/>
  <c r="K65" i="9" s="1"/>
  <c r="R65" i="9"/>
  <c r="R87" i="9"/>
  <c r="H87" i="9"/>
  <c r="I87" i="9" s="1"/>
  <c r="K87" i="9" s="1"/>
  <c r="R92" i="9"/>
  <c r="H92" i="9"/>
  <c r="I92" i="9" s="1"/>
  <c r="K92" i="9" s="1"/>
  <c r="R96" i="9"/>
  <c r="H96" i="9"/>
  <c r="I96" i="9" s="1"/>
  <c r="K96" i="9" s="1"/>
  <c r="R101" i="9"/>
  <c r="H101" i="9"/>
  <c r="I101" i="9" s="1"/>
  <c r="K101" i="9" s="1"/>
  <c r="S108" i="9"/>
  <c r="R53" i="9"/>
  <c r="H53" i="9"/>
  <c r="I53" i="9" s="1"/>
  <c r="K53" i="9" s="1"/>
  <c r="R56" i="9"/>
  <c r="H56" i="9"/>
  <c r="I56" i="9" s="1"/>
  <c r="K56" i="9" s="1"/>
  <c r="R59" i="9"/>
  <c r="H59" i="9"/>
  <c r="I59" i="9" s="1"/>
  <c r="K59" i="9" s="1"/>
  <c r="R67" i="9"/>
  <c r="H67" i="9"/>
  <c r="I67" i="9" s="1"/>
  <c r="K67" i="9" s="1"/>
  <c r="R69" i="9"/>
  <c r="H69" i="9"/>
  <c r="I69" i="9" s="1"/>
  <c r="K69" i="9" s="1"/>
  <c r="R73" i="9"/>
  <c r="H73" i="9"/>
  <c r="I73" i="9" s="1"/>
  <c r="K73" i="9" s="1"/>
  <c r="R78" i="9"/>
  <c r="H78" i="9"/>
  <c r="I78" i="9" s="1"/>
  <c r="K78" i="9" s="1"/>
  <c r="R83" i="9"/>
  <c r="H83" i="9"/>
  <c r="I83" i="9" s="1"/>
  <c r="K83" i="9" s="1"/>
  <c r="R88" i="9"/>
  <c r="H88" i="9"/>
  <c r="I88" i="9" s="1"/>
  <c r="K88" i="9" s="1"/>
  <c r="R93" i="9"/>
  <c r="H93" i="9"/>
  <c r="I93" i="9" s="1"/>
  <c r="K93" i="9" s="1"/>
  <c r="R97" i="9"/>
  <c r="H97" i="9"/>
  <c r="I97" i="9" s="1"/>
  <c r="K97" i="9" s="1"/>
  <c r="R102" i="9"/>
  <c r="H102" i="9"/>
  <c r="I102" i="9" s="1"/>
  <c r="K102" i="9" s="1"/>
  <c r="R103" i="9"/>
  <c r="H103" i="9"/>
  <c r="I103" i="9" s="1"/>
  <c r="K103" i="9" s="1"/>
  <c r="R109" i="9"/>
  <c r="H109" i="9"/>
  <c r="I109" i="9" s="1"/>
  <c r="K109" i="9" s="1"/>
  <c r="I132" i="9"/>
  <c r="K132" i="9" s="1"/>
  <c r="R137" i="9"/>
  <c r="R183" i="9"/>
  <c r="H183" i="9"/>
  <c r="I183" i="9" s="1"/>
  <c r="K183" i="9" s="1"/>
  <c r="R188" i="9"/>
  <c r="H188" i="9"/>
  <c r="I188" i="9" s="1"/>
  <c r="K188" i="9" s="1"/>
  <c r="R194" i="9"/>
  <c r="H194" i="9"/>
  <c r="I194" i="9" s="1"/>
  <c r="K194" i="9" s="1"/>
  <c r="I126" i="9"/>
  <c r="K126" i="9" s="1"/>
  <c r="R126" i="9"/>
  <c r="I128" i="9"/>
  <c r="K128" i="9" s="1"/>
  <c r="R128" i="9"/>
  <c r="I130" i="9"/>
  <c r="K130" i="9" s="1"/>
  <c r="R130" i="9"/>
  <c r="I133" i="9"/>
  <c r="K133" i="9" s="1"/>
  <c r="R133" i="9"/>
  <c r="R136" i="9"/>
  <c r="H137" i="9"/>
  <c r="I137" i="9" s="1"/>
  <c r="K137" i="9" s="1"/>
  <c r="H146" i="9"/>
  <c r="I146" i="9" s="1"/>
  <c r="K146" i="9" s="1"/>
  <c r="H152" i="9"/>
  <c r="I152" i="9" s="1"/>
  <c r="K152" i="9" s="1"/>
  <c r="I159" i="9"/>
  <c r="K159" i="9" s="1"/>
  <c r="S159" i="9" s="1"/>
  <c r="H162" i="9"/>
  <c r="I162" i="9" s="1"/>
  <c r="K162" i="9" s="1"/>
  <c r="H168" i="9"/>
  <c r="I168" i="9" s="1"/>
  <c r="K168" i="9" s="1"/>
  <c r="H174" i="9"/>
  <c r="I174" i="9" s="1"/>
  <c r="K174" i="9" s="1"/>
  <c r="H179" i="9"/>
  <c r="I179" i="9" s="1"/>
  <c r="K179" i="9" s="1"/>
  <c r="R182" i="9"/>
  <c r="H182" i="9"/>
  <c r="I182" i="9" s="1"/>
  <c r="K182" i="9" s="1"/>
  <c r="R132" i="9"/>
  <c r="R185" i="9"/>
  <c r="H185" i="9"/>
  <c r="I185" i="9" s="1"/>
  <c r="K185" i="9" s="1"/>
  <c r="R191" i="9"/>
  <c r="H191" i="9"/>
  <c r="I191" i="9" s="1"/>
  <c r="K191" i="9" s="1"/>
  <c r="R197" i="9"/>
  <c r="H197" i="9"/>
  <c r="I197" i="9" s="1"/>
  <c r="K197" i="9" s="1"/>
  <c r="S236" i="9"/>
  <c r="H110" i="9"/>
  <c r="I110" i="9" s="1"/>
  <c r="K110" i="9" s="1"/>
  <c r="S110" i="9" s="1"/>
  <c r="H111" i="9"/>
  <c r="I111" i="9" s="1"/>
  <c r="K111" i="9" s="1"/>
  <c r="S111" i="9" s="1"/>
  <c r="H114" i="9"/>
  <c r="I114" i="9" s="1"/>
  <c r="K114" i="9" s="1"/>
  <c r="S114" i="9" s="1"/>
  <c r="H115" i="9"/>
  <c r="I115" i="9" s="1"/>
  <c r="K115" i="9" s="1"/>
  <c r="S115" i="9" s="1"/>
  <c r="H116" i="9"/>
  <c r="I116" i="9" s="1"/>
  <c r="K116" i="9" s="1"/>
  <c r="S116" i="9" s="1"/>
  <c r="H119" i="9"/>
  <c r="I119" i="9" s="1"/>
  <c r="K119" i="9" s="1"/>
  <c r="S119" i="9" s="1"/>
  <c r="H120" i="9"/>
  <c r="I120" i="9" s="1"/>
  <c r="K120" i="9" s="1"/>
  <c r="S120" i="9" s="1"/>
  <c r="H121" i="9"/>
  <c r="I121" i="9" s="1"/>
  <c r="K121" i="9" s="1"/>
  <c r="S121" i="9" s="1"/>
  <c r="H122" i="9"/>
  <c r="I122" i="9" s="1"/>
  <c r="K122" i="9" s="1"/>
  <c r="S122" i="9" s="1"/>
  <c r="H123" i="9"/>
  <c r="I123" i="9" s="1"/>
  <c r="K123" i="9" s="1"/>
  <c r="S123" i="9" s="1"/>
  <c r="I127" i="9"/>
  <c r="K127" i="9" s="1"/>
  <c r="R127" i="9"/>
  <c r="I129" i="9"/>
  <c r="K129" i="9" s="1"/>
  <c r="R129" i="9"/>
  <c r="H144" i="9"/>
  <c r="I144" i="9" s="1"/>
  <c r="K144" i="9" s="1"/>
  <c r="S144" i="9" s="1"/>
  <c r="I145" i="9"/>
  <c r="K145" i="9" s="1"/>
  <c r="R146" i="9"/>
  <c r="H149" i="9"/>
  <c r="I149" i="9" s="1"/>
  <c r="K149" i="9" s="1"/>
  <c r="S149" i="9" s="1"/>
  <c r="R152" i="9"/>
  <c r="H155" i="9"/>
  <c r="I155" i="9" s="1"/>
  <c r="K155" i="9" s="1"/>
  <c r="S155" i="9" s="1"/>
  <c r="I156" i="9"/>
  <c r="K156" i="9" s="1"/>
  <c r="H160" i="9"/>
  <c r="I160" i="9" s="1"/>
  <c r="K160" i="9" s="1"/>
  <c r="S160" i="9" s="1"/>
  <c r="R162" i="9"/>
  <c r="H165" i="9"/>
  <c r="I165" i="9" s="1"/>
  <c r="K165" i="9" s="1"/>
  <c r="S165" i="9" s="1"/>
  <c r="R168" i="9"/>
  <c r="H171" i="9"/>
  <c r="I171" i="9" s="1"/>
  <c r="K171" i="9" s="1"/>
  <c r="S171" i="9" s="1"/>
  <c r="R174" i="9"/>
  <c r="H176" i="9"/>
  <c r="I176" i="9" s="1"/>
  <c r="K176" i="9" s="1"/>
  <c r="S176" i="9" s="1"/>
  <c r="R179" i="9"/>
  <c r="R184" i="9"/>
  <c r="H184" i="9"/>
  <c r="I184" i="9" s="1"/>
  <c r="K184" i="9" s="1"/>
  <c r="H209" i="9"/>
  <c r="I209" i="9" s="1"/>
  <c r="K209" i="9" s="1"/>
  <c r="R209" i="9"/>
  <c r="H210" i="9"/>
  <c r="I210" i="9" s="1"/>
  <c r="K210" i="9" s="1"/>
  <c r="R210" i="9"/>
  <c r="H211" i="9"/>
  <c r="I211" i="9" s="1"/>
  <c r="K211" i="9" s="1"/>
  <c r="R211" i="9"/>
  <c r="H212" i="9"/>
  <c r="I212" i="9" s="1"/>
  <c r="K212" i="9" s="1"/>
  <c r="R212" i="9"/>
  <c r="H213" i="9"/>
  <c r="I213" i="9" s="1"/>
  <c r="K213" i="9" s="1"/>
  <c r="R213" i="9"/>
  <c r="H214" i="9"/>
  <c r="I214" i="9" s="1"/>
  <c r="K214" i="9" s="1"/>
  <c r="R214" i="9"/>
  <c r="H216" i="9"/>
  <c r="I216" i="9" s="1"/>
  <c r="K216" i="9" s="1"/>
  <c r="R216" i="9"/>
  <c r="R229" i="9"/>
  <c r="R242" i="9"/>
  <c r="H242" i="9"/>
  <c r="I242" i="9" s="1"/>
  <c r="K242" i="9" s="1"/>
  <c r="R243" i="9"/>
  <c r="H243" i="9"/>
  <c r="I243" i="9" s="1"/>
  <c r="K243" i="9" s="1"/>
  <c r="R244" i="9"/>
  <c r="H244" i="9"/>
  <c r="I244" i="9" s="1"/>
  <c r="K244" i="9" s="1"/>
  <c r="R245" i="9"/>
  <c r="H245" i="9"/>
  <c r="I245" i="9" s="1"/>
  <c r="K245" i="9" s="1"/>
  <c r="R246" i="9"/>
  <c r="H246" i="9"/>
  <c r="I246" i="9" s="1"/>
  <c r="K246" i="9" s="1"/>
  <c r="R248" i="9"/>
  <c r="H248" i="9"/>
  <c r="I248" i="9" s="1"/>
  <c r="K248" i="9" s="1"/>
  <c r="I256" i="9"/>
  <c r="K256" i="9" s="1"/>
  <c r="S256" i="9" s="1"/>
  <c r="H217" i="9"/>
  <c r="I217" i="9" s="1"/>
  <c r="K217" i="9" s="1"/>
  <c r="S217" i="9" s="1"/>
  <c r="H219" i="9"/>
  <c r="I219" i="9" s="1"/>
  <c r="K219" i="9" s="1"/>
  <c r="S219" i="9" s="1"/>
  <c r="H229" i="9"/>
  <c r="I229" i="9" s="1"/>
  <c r="K229" i="9" s="1"/>
  <c r="R232" i="9"/>
  <c r="H232" i="9"/>
  <c r="I232" i="9" s="1"/>
  <c r="K232" i="9" s="1"/>
  <c r="R258" i="9"/>
  <c r="I258" i="9"/>
  <c r="K258" i="9" s="1"/>
  <c r="R279" i="9"/>
  <c r="H279" i="9"/>
  <c r="I279" i="9" s="1"/>
  <c r="K279" i="9" s="1"/>
  <c r="R228" i="9"/>
  <c r="R231" i="9"/>
  <c r="R262" i="9"/>
  <c r="H262" i="9"/>
  <c r="I262" i="9" s="1"/>
  <c r="K262" i="9" s="1"/>
  <c r="R264" i="9"/>
  <c r="H264" i="9"/>
  <c r="I264" i="9" s="1"/>
  <c r="K264" i="9" s="1"/>
  <c r="R268" i="9"/>
  <c r="H268" i="9"/>
  <c r="I268" i="9" s="1"/>
  <c r="K268" i="9" s="1"/>
  <c r="R269" i="9"/>
  <c r="H269" i="9"/>
  <c r="I269" i="9" s="1"/>
  <c r="K269" i="9" s="1"/>
  <c r="H200" i="9"/>
  <c r="I200" i="9" s="1"/>
  <c r="K200" i="9" s="1"/>
  <c r="S200" i="9" s="1"/>
  <c r="H201" i="9"/>
  <c r="I201" i="9" s="1"/>
  <c r="K201" i="9" s="1"/>
  <c r="S201" i="9" s="1"/>
  <c r="H202" i="9"/>
  <c r="I202" i="9" s="1"/>
  <c r="K202" i="9" s="1"/>
  <c r="S202" i="9" s="1"/>
  <c r="H203" i="9"/>
  <c r="I203" i="9" s="1"/>
  <c r="K203" i="9" s="1"/>
  <c r="S203" i="9" s="1"/>
  <c r="H204" i="9"/>
  <c r="I204" i="9" s="1"/>
  <c r="K204" i="9" s="1"/>
  <c r="S204" i="9" s="1"/>
  <c r="H205" i="9"/>
  <c r="I205" i="9" s="1"/>
  <c r="K205" i="9" s="1"/>
  <c r="S205" i="9" s="1"/>
  <c r="H206" i="9"/>
  <c r="I206" i="9" s="1"/>
  <c r="K206" i="9" s="1"/>
  <c r="S206" i="9" s="1"/>
  <c r="H208" i="9"/>
  <c r="I208" i="9" s="1"/>
  <c r="K208" i="9" s="1"/>
  <c r="S208" i="9" s="1"/>
  <c r="H223" i="9"/>
  <c r="I223" i="9" s="1"/>
  <c r="K223" i="9" s="1"/>
  <c r="S223" i="9" s="1"/>
  <c r="H224" i="9"/>
  <c r="I224" i="9" s="1"/>
  <c r="K224" i="9" s="1"/>
  <c r="S224" i="9" s="1"/>
  <c r="H225" i="9"/>
  <c r="I225" i="9" s="1"/>
  <c r="K225" i="9" s="1"/>
  <c r="S225" i="9" s="1"/>
  <c r="H227" i="9"/>
  <c r="I227" i="9" s="1"/>
  <c r="K227" i="9" s="1"/>
  <c r="S227" i="9" s="1"/>
  <c r="H228" i="9"/>
  <c r="I228" i="9" s="1"/>
  <c r="K228" i="9" s="1"/>
  <c r="H231" i="9"/>
  <c r="I231" i="9" s="1"/>
  <c r="K231" i="9" s="1"/>
  <c r="R233" i="9"/>
  <c r="H233" i="9"/>
  <c r="I233" i="9" s="1"/>
  <c r="K233" i="9" s="1"/>
  <c r="H239" i="9"/>
  <c r="I239" i="9" s="1"/>
  <c r="K239" i="9" s="1"/>
  <c r="S239" i="9" s="1"/>
  <c r="I241" i="9"/>
  <c r="K241" i="9" s="1"/>
  <c r="R271" i="9"/>
  <c r="H271" i="9"/>
  <c r="I271" i="9" s="1"/>
  <c r="K271" i="9" s="1"/>
  <c r="R286" i="9"/>
  <c r="H286" i="9"/>
  <c r="I286" i="9" s="1"/>
  <c r="K286" i="9" s="1"/>
  <c r="R296" i="9"/>
  <c r="H296" i="9"/>
  <c r="I296" i="9" s="1"/>
  <c r="K296" i="9" s="1"/>
  <c r="R306" i="9"/>
  <c r="H306" i="9"/>
  <c r="I306" i="9" s="1"/>
  <c r="K306" i="9" s="1"/>
  <c r="H235" i="9"/>
  <c r="I235" i="9" s="1"/>
  <c r="K235" i="9" s="1"/>
  <c r="S235" i="9" s="1"/>
  <c r="H249" i="9"/>
  <c r="I249" i="9" s="1"/>
  <c r="K249" i="9" s="1"/>
  <c r="S249" i="9" s="1"/>
  <c r="H251" i="9"/>
  <c r="I251" i="9" s="1"/>
  <c r="K251" i="9" s="1"/>
  <c r="S251" i="9" s="1"/>
  <c r="R277" i="9"/>
  <c r="H277" i="9"/>
  <c r="I277" i="9" s="1"/>
  <c r="K277" i="9" s="1"/>
  <c r="R287" i="9"/>
  <c r="H287" i="9"/>
  <c r="I287" i="9" s="1"/>
  <c r="K287" i="9" s="1"/>
  <c r="I304" i="9"/>
  <c r="K304" i="9" s="1"/>
  <c r="S304" i="9" s="1"/>
  <c r="R305" i="9"/>
  <c r="H305" i="9"/>
  <c r="I305" i="9" s="1"/>
  <c r="K305" i="9" s="1"/>
  <c r="R310" i="9"/>
  <c r="H310" i="9"/>
  <c r="I310" i="9" s="1"/>
  <c r="K310" i="9" s="1"/>
  <c r="I280" i="9"/>
  <c r="K280" i="9" s="1"/>
  <c r="S280" i="9" s="1"/>
  <c r="R288" i="9"/>
  <c r="H288" i="9"/>
  <c r="I288" i="9" s="1"/>
  <c r="K288" i="9" s="1"/>
  <c r="R308" i="9"/>
  <c r="H308" i="9"/>
  <c r="I308" i="9" s="1"/>
  <c r="K308" i="9" s="1"/>
  <c r="R285" i="9"/>
  <c r="H285" i="9"/>
  <c r="I285" i="9" s="1"/>
  <c r="K285" i="9" s="1"/>
  <c r="R290" i="9"/>
  <c r="H290" i="9"/>
  <c r="I290" i="9" s="1"/>
  <c r="K290" i="9" s="1"/>
  <c r="R295" i="9"/>
  <c r="H295" i="9"/>
  <c r="I295" i="9" s="1"/>
  <c r="K295" i="9" s="1"/>
  <c r="R307" i="9"/>
  <c r="H307" i="9"/>
  <c r="I307" i="9" s="1"/>
  <c r="K307" i="9" s="1"/>
  <c r="H297" i="9"/>
  <c r="I297" i="9" s="1"/>
  <c r="K297" i="9" s="1"/>
  <c r="S297" i="9" s="1"/>
  <c r="H299" i="9"/>
  <c r="I299" i="9" s="1"/>
  <c r="K299" i="9" s="1"/>
  <c r="S299" i="9" s="1"/>
  <c r="H314" i="9"/>
  <c r="I314" i="9" s="1"/>
  <c r="K314" i="9" s="1"/>
  <c r="S314" i="9" s="1"/>
  <c r="H315" i="9"/>
  <c r="I315" i="9" s="1"/>
  <c r="K315" i="9" s="1"/>
  <c r="S315" i="9" s="1"/>
  <c r="H316" i="9"/>
  <c r="I316" i="9" s="1"/>
  <c r="K316" i="9" s="1"/>
  <c r="S316" i="9" s="1"/>
  <c r="H317" i="9"/>
  <c r="I317" i="9" s="1"/>
  <c r="K317" i="9" s="1"/>
  <c r="S317" i="9" s="1"/>
  <c r="H318" i="9"/>
  <c r="I318" i="9" s="1"/>
  <c r="K318" i="9" s="1"/>
  <c r="S318" i="9" s="1"/>
  <c r="H319" i="9"/>
  <c r="I319" i="9" s="1"/>
  <c r="K319" i="9" s="1"/>
  <c r="S319" i="9" s="1"/>
  <c r="H320" i="9"/>
  <c r="I320" i="9" s="1"/>
  <c r="K320" i="9" s="1"/>
  <c r="S320" i="9" s="1"/>
  <c r="H321" i="9"/>
  <c r="I321" i="9" s="1"/>
  <c r="K321" i="9" s="1"/>
  <c r="S321" i="9" s="1"/>
  <c r="H323" i="9"/>
  <c r="I323" i="9" s="1"/>
  <c r="K323" i="9" s="1"/>
  <c r="S323" i="9" s="1"/>
  <c r="H341" i="9"/>
  <c r="I341" i="9" s="1"/>
  <c r="K341" i="9" s="1"/>
  <c r="S341" i="9" s="1"/>
  <c r="H342" i="9"/>
  <c r="I342" i="9" s="1"/>
  <c r="K342" i="9" s="1"/>
  <c r="S342" i="9" s="1"/>
  <c r="H343" i="9"/>
  <c r="I343" i="9" s="1"/>
  <c r="K343" i="9" s="1"/>
  <c r="S343" i="9" s="1"/>
  <c r="H345" i="9"/>
  <c r="I345" i="9" s="1"/>
  <c r="K345" i="9" s="1"/>
  <c r="S345" i="9" s="1"/>
  <c r="R376" i="9"/>
  <c r="H376" i="9"/>
  <c r="I376" i="9" s="1"/>
  <c r="K376" i="9" s="1"/>
  <c r="I377" i="9"/>
  <c r="K377" i="9" s="1"/>
  <c r="R386" i="9"/>
  <c r="H386" i="9"/>
  <c r="I386" i="9" s="1"/>
  <c r="K386" i="9" s="1"/>
  <c r="S387" i="9"/>
  <c r="R391" i="9"/>
  <c r="H391" i="9"/>
  <c r="I391" i="9" s="1"/>
  <c r="K391" i="9" s="1"/>
  <c r="R405" i="9"/>
  <c r="H405" i="9"/>
  <c r="I405" i="9" s="1"/>
  <c r="K405" i="9" s="1"/>
  <c r="R417" i="9"/>
  <c r="H417" i="9"/>
  <c r="I417" i="9" s="1"/>
  <c r="K417" i="9" s="1"/>
  <c r="R358" i="9"/>
  <c r="R392" i="9"/>
  <c r="H392" i="9"/>
  <c r="I392" i="9" s="1"/>
  <c r="K392" i="9" s="1"/>
  <c r="R402" i="9"/>
  <c r="H402" i="9"/>
  <c r="I402" i="9" s="1"/>
  <c r="K402" i="9" s="1"/>
  <c r="R406" i="9"/>
  <c r="H406" i="9"/>
  <c r="I406" i="9" s="1"/>
  <c r="K406" i="9" s="1"/>
  <c r="R415" i="9"/>
  <c r="H415" i="9"/>
  <c r="I415" i="9" s="1"/>
  <c r="K415" i="9" s="1"/>
  <c r="H331" i="9"/>
  <c r="I331" i="9" s="1"/>
  <c r="K331" i="9" s="1"/>
  <c r="R331" i="9"/>
  <c r="H332" i="9"/>
  <c r="I332" i="9" s="1"/>
  <c r="K332" i="9" s="1"/>
  <c r="R332" i="9"/>
  <c r="H333" i="9"/>
  <c r="I333" i="9" s="1"/>
  <c r="K333" i="9" s="1"/>
  <c r="R333" i="9"/>
  <c r="H334" i="9"/>
  <c r="I334" i="9" s="1"/>
  <c r="K334" i="9" s="1"/>
  <c r="R334" i="9"/>
  <c r="H335" i="9"/>
  <c r="I335" i="9" s="1"/>
  <c r="K335" i="9" s="1"/>
  <c r="R335" i="9"/>
  <c r="H337" i="9"/>
  <c r="I337" i="9" s="1"/>
  <c r="K337" i="9" s="1"/>
  <c r="R337" i="9"/>
  <c r="H350" i="9"/>
  <c r="I350" i="9" s="1"/>
  <c r="K350" i="9" s="1"/>
  <c r="R350" i="9"/>
  <c r="H351" i="9"/>
  <c r="I351" i="9" s="1"/>
  <c r="K351" i="9" s="1"/>
  <c r="R351" i="9"/>
  <c r="H353" i="9"/>
  <c r="I353" i="9" s="1"/>
  <c r="K353" i="9" s="1"/>
  <c r="R353" i="9"/>
  <c r="H358" i="9"/>
  <c r="I358" i="9" s="1"/>
  <c r="K358" i="9" s="1"/>
  <c r="R361" i="9"/>
  <c r="H361" i="9"/>
  <c r="I361" i="9" s="1"/>
  <c r="K361" i="9" s="1"/>
  <c r="R373" i="9"/>
  <c r="H373" i="9"/>
  <c r="I373" i="9" s="1"/>
  <c r="K373" i="9" s="1"/>
  <c r="I379" i="9"/>
  <c r="K379" i="9" s="1"/>
  <c r="R393" i="9"/>
  <c r="H393" i="9"/>
  <c r="I393" i="9" s="1"/>
  <c r="K393" i="9" s="1"/>
  <c r="R403" i="9"/>
  <c r="H403" i="9"/>
  <c r="I403" i="9" s="1"/>
  <c r="K403" i="9" s="1"/>
  <c r="I360" i="9"/>
  <c r="K360" i="9" s="1"/>
  <c r="R360" i="9"/>
  <c r="R363" i="9"/>
  <c r="H363" i="9"/>
  <c r="I363" i="9" s="1"/>
  <c r="K363" i="9" s="1"/>
  <c r="S368" i="9"/>
  <c r="R374" i="9"/>
  <c r="H374" i="9"/>
  <c r="I374" i="9" s="1"/>
  <c r="K374" i="9" s="1"/>
  <c r="R384" i="9"/>
  <c r="H384" i="9"/>
  <c r="I384" i="9" s="1"/>
  <c r="K384" i="9" s="1"/>
  <c r="R390" i="9"/>
  <c r="H390" i="9"/>
  <c r="I390" i="9" s="1"/>
  <c r="K390" i="9" s="1"/>
  <c r="R395" i="9"/>
  <c r="H395" i="9"/>
  <c r="I395" i="9" s="1"/>
  <c r="K395" i="9" s="1"/>
  <c r="R404" i="9"/>
  <c r="H404" i="9"/>
  <c r="I404" i="9" s="1"/>
  <c r="K404" i="9" s="1"/>
  <c r="H408" i="9"/>
  <c r="I408" i="9" s="1"/>
  <c r="K408" i="9" s="1"/>
  <c r="S408" i="9" s="1"/>
  <c r="H421" i="9"/>
  <c r="I421" i="9" s="1"/>
  <c r="K421" i="9" s="1"/>
  <c r="S421" i="9" s="1"/>
  <c r="H422" i="9"/>
  <c r="I422" i="9" s="1"/>
  <c r="K422" i="9" s="1"/>
  <c r="S422" i="9" s="1"/>
  <c r="H424" i="9"/>
  <c r="I424" i="9" s="1"/>
  <c r="K424" i="9" s="1"/>
  <c r="S424" i="9" s="1"/>
  <c r="H449" i="9"/>
  <c r="I449" i="9" s="1"/>
  <c r="K449" i="9" s="1"/>
  <c r="S449" i="9" s="1"/>
  <c r="H450" i="9"/>
  <c r="I450" i="9" s="1"/>
  <c r="K450" i="9" s="1"/>
  <c r="S450" i="9" s="1"/>
  <c r="H451" i="9"/>
  <c r="I451" i="9" s="1"/>
  <c r="K451" i="9" s="1"/>
  <c r="S451" i="9" s="1"/>
  <c r="H452" i="9"/>
  <c r="I452" i="9" s="1"/>
  <c r="K452" i="9" s="1"/>
  <c r="S452" i="9" s="1"/>
  <c r="H453" i="9"/>
  <c r="I453" i="9" s="1"/>
  <c r="K453" i="9" s="1"/>
  <c r="S453" i="9" s="1"/>
  <c r="H454" i="9"/>
  <c r="I454" i="9" s="1"/>
  <c r="K454" i="9" s="1"/>
  <c r="S454" i="9" s="1"/>
  <c r="H455" i="9"/>
  <c r="I455" i="9" s="1"/>
  <c r="K455" i="9" s="1"/>
  <c r="S455" i="9" s="1"/>
  <c r="H456" i="9"/>
  <c r="I456" i="9" s="1"/>
  <c r="K456" i="9" s="1"/>
  <c r="S456" i="9" s="1"/>
  <c r="H457" i="9"/>
  <c r="I457" i="9" s="1"/>
  <c r="K457" i="9" s="1"/>
  <c r="S457" i="9" s="1"/>
  <c r="H459" i="9"/>
  <c r="I459" i="9" s="1"/>
  <c r="K459" i="9" s="1"/>
  <c r="S459" i="9" s="1"/>
  <c r="H469" i="9"/>
  <c r="I469" i="9" s="1"/>
  <c r="K469" i="9" s="1"/>
  <c r="S469" i="9" s="1"/>
  <c r="R475" i="9"/>
  <c r="H475" i="9"/>
  <c r="I475" i="9" s="1"/>
  <c r="K475" i="9" s="1"/>
  <c r="R479" i="9"/>
  <c r="H479" i="9"/>
  <c r="I479" i="9" s="1"/>
  <c r="K479" i="9" s="1"/>
  <c r="R485" i="9"/>
  <c r="H485" i="9"/>
  <c r="I485" i="9" s="1"/>
  <c r="K485" i="9" s="1"/>
  <c r="I491" i="9"/>
  <c r="K491" i="9" s="1"/>
  <c r="R495" i="9"/>
  <c r="H495" i="9"/>
  <c r="I495" i="9" s="1"/>
  <c r="K495" i="9" s="1"/>
  <c r="R499" i="9"/>
  <c r="H499" i="9"/>
  <c r="I499" i="9" s="1"/>
  <c r="K499" i="9" s="1"/>
  <c r="R514" i="9"/>
  <c r="H514" i="9"/>
  <c r="I514" i="9" s="1"/>
  <c r="K514" i="9" s="1"/>
  <c r="R471" i="9"/>
  <c r="H471" i="9"/>
  <c r="I471" i="9" s="1"/>
  <c r="K471" i="9" s="1"/>
  <c r="R476" i="9"/>
  <c r="H476" i="9"/>
  <c r="I476" i="9" s="1"/>
  <c r="K476" i="9" s="1"/>
  <c r="R481" i="9"/>
  <c r="H481" i="9"/>
  <c r="I481" i="9" s="1"/>
  <c r="K481" i="9" s="1"/>
  <c r="R487" i="9"/>
  <c r="H487" i="9"/>
  <c r="I487" i="9" s="1"/>
  <c r="K487" i="9" s="1"/>
  <c r="R496" i="9"/>
  <c r="H496" i="9"/>
  <c r="I496" i="9" s="1"/>
  <c r="K496" i="9" s="1"/>
  <c r="R501" i="9"/>
  <c r="H501" i="9"/>
  <c r="I501" i="9" s="1"/>
  <c r="K501" i="9" s="1"/>
  <c r="R506" i="9"/>
  <c r="H506" i="9"/>
  <c r="I506" i="9" s="1"/>
  <c r="K506" i="9" s="1"/>
  <c r="R513" i="9"/>
  <c r="H513" i="9"/>
  <c r="I513" i="9" s="1"/>
  <c r="K513" i="9" s="1"/>
  <c r="H430" i="9"/>
  <c r="I430" i="9" s="1"/>
  <c r="K430" i="9" s="1"/>
  <c r="R430" i="9"/>
  <c r="H431" i="9"/>
  <c r="I431" i="9" s="1"/>
  <c r="K431" i="9" s="1"/>
  <c r="R431" i="9"/>
  <c r="H432" i="9"/>
  <c r="I432" i="9" s="1"/>
  <c r="K432" i="9" s="1"/>
  <c r="R432" i="9"/>
  <c r="H433" i="9"/>
  <c r="I433" i="9" s="1"/>
  <c r="K433" i="9" s="1"/>
  <c r="R433" i="9"/>
  <c r="H434" i="9"/>
  <c r="I434" i="9" s="1"/>
  <c r="K434" i="9" s="1"/>
  <c r="R434" i="9"/>
  <c r="H435" i="9"/>
  <c r="I435" i="9" s="1"/>
  <c r="K435" i="9" s="1"/>
  <c r="R435" i="9"/>
  <c r="H436" i="9"/>
  <c r="I436" i="9" s="1"/>
  <c r="K436" i="9" s="1"/>
  <c r="R436" i="9"/>
  <c r="H437" i="9"/>
  <c r="I437" i="9" s="1"/>
  <c r="K437" i="9" s="1"/>
  <c r="R437" i="9"/>
  <c r="H439" i="9"/>
  <c r="I439" i="9" s="1"/>
  <c r="K439" i="9" s="1"/>
  <c r="R439" i="9"/>
  <c r="H463" i="9"/>
  <c r="I463" i="9" s="1"/>
  <c r="K463" i="9" s="1"/>
  <c r="R463" i="9"/>
  <c r="H465" i="9"/>
  <c r="I465" i="9" s="1"/>
  <c r="K465" i="9" s="1"/>
  <c r="R465" i="9"/>
  <c r="I474" i="9"/>
  <c r="K474" i="9" s="1"/>
  <c r="R477" i="9"/>
  <c r="H477" i="9"/>
  <c r="I477" i="9" s="1"/>
  <c r="K477" i="9" s="1"/>
  <c r="I484" i="9"/>
  <c r="K484" i="9" s="1"/>
  <c r="R497" i="9"/>
  <c r="H497" i="9"/>
  <c r="I497" i="9" s="1"/>
  <c r="K497" i="9" s="1"/>
  <c r="I503" i="9"/>
  <c r="K503" i="9" s="1"/>
  <c r="S503" i="9" s="1"/>
  <c r="R508" i="9"/>
  <c r="H508" i="9"/>
  <c r="I508" i="9" s="1"/>
  <c r="K508" i="9" s="1"/>
  <c r="R512" i="9"/>
  <c r="H512" i="9"/>
  <c r="I512" i="9" s="1"/>
  <c r="K512" i="9" s="1"/>
  <c r="R478" i="9"/>
  <c r="H478" i="9"/>
  <c r="I478" i="9" s="1"/>
  <c r="K478" i="9" s="1"/>
  <c r="R494" i="9"/>
  <c r="H494" i="9"/>
  <c r="I494" i="9" s="1"/>
  <c r="K494" i="9" s="1"/>
  <c r="R498" i="9"/>
  <c r="H498" i="9"/>
  <c r="I498" i="9" s="1"/>
  <c r="K498" i="9" s="1"/>
  <c r="R515" i="9"/>
  <c r="H515" i="9"/>
  <c r="I515" i="9" s="1"/>
  <c r="K515" i="9" s="1"/>
  <c r="R526" i="9"/>
  <c r="H526" i="9"/>
  <c r="I526" i="9" s="1"/>
  <c r="K526" i="9" s="1"/>
  <c r="R531" i="9"/>
  <c r="H531" i="9"/>
  <c r="I531" i="9" s="1"/>
  <c r="K531" i="9" s="1"/>
  <c r="I532" i="9"/>
  <c r="K532" i="9" s="1"/>
  <c r="R527" i="9"/>
  <c r="H527" i="9"/>
  <c r="I527" i="9" s="1"/>
  <c r="K527" i="9" s="1"/>
  <c r="H516" i="9"/>
  <c r="I516" i="9" s="1"/>
  <c r="K516" i="9" s="1"/>
  <c r="R516" i="9"/>
  <c r="H518" i="9"/>
  <c r="I518" i="9" s="1"/>
  <c r="K518" i="9" s="1"/>
  <c r="R518" i="9"/>
  <c r="I520" i="9"/>
  <c r="K520" i="9" s="1"/>
  <c r="R520" i="9"/>
  <c r="R528" i="9"/>
  <c r="H528" i="9"/>
  <c r="I528" i="9" s="1"/>
  <c r="K528" i="9" s="1"/>
  <c r="I534" i="9"/>
  <c r="K534" i="9" s="1"/>
  <c r="R542" i="9"/>
  <c r="H542" i="9"/>
  <c r="I542" i="9" s="1"/>
  <c r="K542" i="9" s="1"/>
  <c r="I549" i="9"/>
  <c r="K549" i="9" s="1"/>
  <c r="R525" i="9"/>
  <c r="H525" i="9"/>
  <c r="I525" i="9" s="1"/>
  <c r="K525" i="9" s="1"/>
  <c r="R529" i="9"/>
  <c r="H529" i="9"/>
  <c r="I529" i="9" s="1"/>
  <c r="K529" i="9" s="1"/>
  <c r="H543" i="9"/>
  <c r="I543" i="9" s="1"/>
  <c r="K543" i="9" s="1"/>
  <c r="S543" i="9" s="1"/>
  <c r="H544" i="9"/>
  <c r="I544" i="9" s="1"/>
  <c r="K544" i="9" s="1"/>
  <c r="S544" i="9" s="1"/>
  <c r="H545" i="9"/>
  <c r="I545" i="9" s="1"/>
  <c r="K545" i="9" s="1"/>
  <c r="S545" i="9" s="1"/>
  <c r="H546" i="9"/>
  <c r="I546" i="9" s="1"/>
  <c r="K546" i="9" s="1"/>
  <c r="S546" i="9" s="1"/>
  <c r="H548" i="9"/>
  <c r="I548" i="9" s="1"/>
  <c r="K548" i="9" s="1"/>
  <c r="S548" i="9" s="1"/>
  <c r="H558" i="9"/>
  <c r="I558" i="9" s="1"/>
  <c r="K558" i="9" s="1"/>
  <c r="S558" i="9" s="1"/>
  <c r="H560" i="9"/>
  <c r="I560" i="9" s="1"/>
  <c r="K560" i="9" s="1"/>
  <c r="S560" i="9" s="1"/>
  <c r="H574" i="9"/>
  <c r="I574" i="9" s="1"/>
  <c r="K574" i="9" s="1"/>
  <c r="S574" i="9" s="1"/>
  <c r="H576" i="9"/>
  <c r="I576" i="9" s="1"/>
  <c r="K576" i="9" s="1"/>
  <c r="S576" i="9" s="1"/>
  <c r="H586" i="9"/>
  <c r="I586" i="9" s="1"/>
  <c r="K586" i="9" s="1"/>
  <c r="R586" i="9"/>
  <c r="H552" i="9"/>
  <c r="I552" i="9" s="1"/>
  <c r="K552" i="9" s="1"/>
  <c r="R552" i="9"/>
  <c r="H554" i="9"/>
  <c r="I554" i="9" s="1"/>
  <c r="K554" i="9" s="1"/>
  <c r="R554" i="9"/>
  <c r="H564" i="9"/>
  <c r="I564" i="9" s="1"/>
  <c r="K564" i="9" s="1"/>
  <c r="R564" i="9"/>
  <c r="H565" i="9"/>
  <c r="I565" i="9" s="1"/>
  <c r="K565" i="9" s="1"/>
  <c r="R565" i="9"/>
  <c r="H566" i="9"/>
  <c r="I566" i="9" s="1"/>
  <c r="K566" i="9" s="1"/>
  <c r="R566" i="9"/>
  <c r="H567" i="9"/>
  <c r="I567" i="9" s="1"/>
  <c r="K567" i="9" s="1"/>
  <c r="R567" i="9"/>
  <c r="H568" i="9"/>
  <c r="I568" i="9" s="1"/>
  <c r="K568" i="9" s="1"/>
  <c r="R568" i="9"/>
  <c r="H570" i="9"/>
  <c r="I570" i="9" s="1"/>
  <c r="K570" i="9" s="1"/>
  <c r="R570" i="9"/>
  <c r="H580" i="9"/>
  <c r="I580" i="9" s="1"/>
  <c r="K580" i="9" s="1"/>
  <c r="R580" i="9"/>
  <c r="H582" i="9"/>
  <c r="I582" i="9" s="1"/>
  <c r="K582" i="9" s="1"/>
  <c r="R582" i="9"/>
  <c r="T603" i="9"/>
  <c r="U603" i="9" s="1"/>
  <c r="X603" i="9" s="1"/>
  <c r="T312" i="10"/>
  <c r="U312" i="10" s="1"/>
  <c r="X312" i="10" s="1"/>
  <c r="S318" i="10"/>
  <c r="S316" i="10"/>
  <c r="T315" i="10" s="1"/>
  <c r="U315" i="10" s="1"/>
  <c r="X315" i="10" s="1"/>
  <c r="T303" i="10"/>
  <c r="U303" i="10" s="1"/>
  <c r="X303" i="10" s="1"/>
  <c r="S309" i="10"/>
  <c r="T309" i="10" s="1"/>
  <c r="U309" i="10" s="1"/>
  <c r="X309" i="10" s="1"/>
  <c r="S307" i="10"/>
  <c r="T306" i="10" s="1"/>
  <c r="U306" i="10" s="1"/>
  <c r="X306" i="10" s="1"/>
  <c r="S300" i="10"/>
  <c r="S301" i="10"/>
  <c r="S298" i="10"/>
  <c r="T297" i="10" s="1"/>
  <c r="U297" i="10" s="1"/>
  <c r="X297" i="10" s="1"/>
  <c r="T291" i="10"/>
  <c r="U291" i="10" s="1"/>
  <c r="X291" i="10" s="1"/>
  <c r="T285" i="10"/>
  <c r="U285" i="10" s="1"/>
  <c r="X285" i="10" s="1"/>
  <c r="R112" i="10"/>
  <c r="H22" i="10"/>
  <c r="I22" i="10" s="1"/>
  <c r="K22" i="10" s="1"/>
  <c r="S22" i="10" s="1"/>
  <c r="H141" i="10"/>
  <c r="R3" i="10"/>
  <c r="S3" i="10" s="1"/>
  <c r="R114" i="10"/>
  <c r="R283" i="10"/>
  <c r="R88" i="10"/>
  <c r="R139" i="10"/>
  <c r="H24" i="10"/>
  <c r="I24" i="10" s="1"/>
  <c r="K24" i="10" s="1"/>
  <c r="S24" i="10" s="1"/>
  <c r="H165" i="10"/>
  <c r="I165" i="10" s="1"/>
  <c r="K165" i="10" s="1"/>
  <c r="S165" i="10" s="1"/>
  <c r="H204" i="10"/>
  <c r="H237" i="10"/>
  <c r="I237" i="10" s="1"/>
  <c r="K237" i="10" s="1"/>
  <c r="S237" i="10" s="1"/>
  <c r="H259" i="10"/>
  <c r="I259" i="10" s="1"/>
  <c r="K259" i="10" s="1"/>
  <c r="S259" i="10" s="1"/>
  <c r="H261" i="10"/>
  <c r="I261" i="10" s="1"/>
  <c r="K261" i="10" s="1"/>
  <c r="S261" i="10" s="1"/>
  <c r="R46" i="10"/>
  <c r="S46" i="10" s="1"/>
  <c r="R48" i="10"/>
  <c r="R54" i="10"/>
  <c r="R180" i="10"/>
  <c r="H12" i="10"/>
  <c r="I12" i="10" s="1"/>
  <c r="K12" i="10" s="1"/>
  <c r="S12" i="10" s="1"/>
  <c r="R34" i="10"/>
  <c r="R36" i="10"/>
  <c r="R76" i="10"/>
  <c r="R78" i="10"/>
  <c r="H100" i="10"/>
  <c r="I100" i="10" s="1"/>
  <c r="K100" i="10" s="1"/>
  <c r="S100" i="10" s="1"/>
  <c r="H102" i="10"/>
  <c r="I102" i="10" s="1"/>
  <c r="K102" i="10" s="1"/>
  <c r="S102" i="10" s="1"/>
  <c r="R127" i="10"/>
  <c r="R129" i="10"/>
  <c r="H151" i="10"/>
  <c r="I151" i="10" s="1"/>
  <c r="K151" i="10" s="1"/>
  <c r="S151" i="10" s="1"/>
  <c r="H153" i="10"/>
  <c r="R175" i="10"/>
  <c r="S175" i="10" s="1"/>
  <c r="R177" i="10"/>
  <c r="S177" i="10" s="1"/>
  <c r="H187" i="10"/>
  <c r="I187" i="10" s="1"/>
  <c r="K187" i="10" s="1"/>
  <c r="S187" i="10" s="1"/>
  <c r="R192" i="10"/>
  <c r="H271" i="10"/>
  <c r="H273" i="10"/>
  <c r="I273" i="10" s="1"/>
  <c r="K273" i="10" s="1"/>
  <c r="S273" i="10" s="1"/>
  <c r="I199" i="10"/>
  <c r="K199" i="10" s="1"/>
  <c r="H211" i="10"/>
  <c r="I211" i="10" s="1"/>
  <c r="K211" i="10" s="1"/>
  <c r="S211" i="10" s="1"/>
  <c r="H226" i="10"/>
  <c r="I226" i="10" s="1"/>
  <c r="K226" i="10" s="1"/>
  <c r="S226" i="10" s="1"/>
  <c r="R16" i="10"/>
  <c r="H28" i="10"/>
  <c r="I28" i="10" s="1"/>
  <c r="K28" i="10" s="1"/>
  <c r="S28" i="10" s="1"/>
  <c r="H30" i="10"/>
  <c r="I30" i="10" s="1"/>
  <c r="K30" i="10" s="1"/>
  <c r="S30" i="10" s="1"/>
  <c r="R40" i="10"/>
  <c r="I54" i="10"/>
  <c r="K54" i="10" s="1"/>
  <c r="H58" i="10"/>
  <c r="I58" i="10" s="1"/>
  <c r="K58" i="10" s="1"/>
  <c r="S58" i="10" s="1"/>
  <c r="H60" i="10"/>
  <c r="I60" i="10" s="1"/>
  <c r="K60" i="10" s="1"/>
  <c r="S60" i="10" s="1"/>
  <c r="H70" i="10"/>
  <c r="I70" i="10" s="1"/>
  <c r="K70" i="10" s="1"/>
  <c r="S70" i="10" s="1"/>
  <c r="H72" i="10"/>
  <c r="I72" i="10" s="1"/>
  <c r="K72" i="10" s="1"/>
  <c r="S72" i="10" s="1"/>
  <c r="R82" i="10"/>
  <c r="S82" i="10" s="1"/>
  <c r="R84" i="10"/>
  <c r="S84" i="10" s="1"/>
  <c r="I88" i="10"/>
  <c r="K88" i="10" s="1"/>
  <c r="I90" i="10"/>
  <c r="K90" i="10" s="1"/>
  <c r="H94" i="10"/>
  <c r="I94" i="10" s="1"/>
  <c r="K94" i="10" s="1"/>
  <c r="S94" i="10" s="1"/>
  <c r="H96" i="10"/>
  <c r="I96" i="10" s="1"/>
  <c r="K96" i="10" s="1"/>
  <c r="S96" i="10" s="1"/>
  <c r="R106" i="10"/>
  <c r="S106" i="10" s="1"/>
  <c r="R108" i="10"/>
  <c r="S108" i="10" s="1"/>
  <c r="I112" i="10"/>
  <c r="K112" i="10" s="1"/>
  <c r="S112" i="10" s="1"/>
  <c r="I114" i="10"/>
  <c r="K114" i="10" s="1"/>
  <c r="H118" i="10"/>
  <c r="I118" i="10" s="1"/>
  <c r="K118" i="10" s="1"/>
  <c r="S118" i="10" s="1"/>
  <c r="H120" i="10"/>
  <c r="I120" i="10" s="1"/>
  <c r="K120" i="10" s="1"/>
  <c r="S120" i="10" s="1"/>
  <c r="R135" i="10"/>
  <c r="I139" i="10"/>
  <c r="K139" i="10" s="1"/>
  <c r="H145" i="10"/>
  <c r="I145" i="10" s="1"/>
  <c r="K145" i="10" s="1"/>
  <c r="S145" i="10" s="1"/>
  <c r="H147" i="10"/>
  <c r="I147" i="10" s="1"/>
  <c r="K147" i="10" s="1"/>
  <c r="S147" i="10" s="1"/>
  <c r="R159" i="10"/>
  <c r="H169" i="10"/>
  <c r="I169" i="10" s="1"/>
  <c r="K169" i="10" s="1"/>
  <c r="S169" i="10" s="1"/>
  <c r="H171" i="10"/>
  <c r="I171" i="10" s="1"/>
  <c r="K171" i="10" s="1"/>
  <c r="S171" i="10" s="1"/>
  <c r="H189" i="10"/>
  <c r="I189" i="10" s="1"/>
  <c r="K189" i="10" s="1"/>
  <c r="S189" i="10" s="1"/>
  <c r="R199" i="10"/>
  <c r="H213" i="10"/>
  <c r="I213" i="10" s="1"/>
  <c r="K213" i="10" s="1"/>
  <c r="S213" i="10" s="1"/>
  <c r="H223" i="10"/>
  <c r="I223" i="10" s="1"/>
  <c r="K223" i="10" s="1"/>
  <c r="S223" i="10" s="1"/>
  <c r="H225" i="10"/>
  <c r="I225" i="10" s="1"/>
  <c r="K225" i="10" s="1"/>
  <c r="S225" i="10" s="1"/>
  <c r="H235" i="10"/>
  <c r="I235" i="10" s="1"/>
  <c r="K235" i="10" s="1"/>
  <c r="S235" i="10" s="1"/>
  <c r="R244" i="10"/>
  <c r="S244" i="10" s="1"/>
  <c r="R256" i="10"/>
  <c r="S256" i="10" s="1"/>
  <c r="H265" i="10"/>
  <c r="I265" i="10" s="1"/>
  <c r="K265" i="10" s="1"/>
  <c r="S265" i="10" s="1"/>
  <c r="H267" i="10"/>
  <c r="I267" i="10" s="1"/>
  <c r="K267" i="10" s="1"/>
  <c r="S267" i="10" s="1"/>
  <c r="R277" i="10"/>
  <c r="S277" i="10" s="1"/>
  <c r="R279" i="10"/>
  <c r="S279" i="10" s="1"/>
  <c r="I283" i="10"/>
  <c r="K283" i="10" s="1"/>
  <c r="R201" i="10"/>
  <c r="R246" i="10"/>
  <c r="R252" i="10"/>
  <c r="H18" i="10"/>
  <c r="I18" i="10" s="1"/>
  <c r="K18" i="10" s="1"/>
  <c r="S18" i="10" s="1"/>
  <c r="I36" i="10"/>
  <c r="K36" i="10" s="1"/>
  <c r="H42" i="10"/>
  <c r="I42" i="10" s="1"/>
  <c r="K42" i="10" s="1"/>
  <c r="S42" i="10" s="1"/>
  <c r="I64" i="10"/>
  <c r="K64" i="10" s="1"/>
  <c r="R64" i="10"/>
  <c r="I76" i="10"/>
  <c r="K76" i="10" s="1"/>
  <c r="I78" i="10"/>
  <c r="K78" i="10" s="1"/>
  <c r="I127" i="10"/>
  <c r="K127" i="10" s="1"/>
  <c r="H133" i="10"/>
  <c r="I133" i="10" s="1"/>
  <c r="K133" i="10" s="1"/>
  <c r="S133" i="10" s="1"/>
  <c r="H157" i="10"/>
  <c r="I157" i="10" s="1"/>
  <c r="K157" i="10" s="1"/>
  <c r="S157" i="10" s="1"/>
  <c r="H201" i="10"/>
  <c r="I201" i="10" s="1"/>
  <c r="K201" i="10" s="1"/>
  <c r="H250" i="10"/>
  <c r="I250" i="10" s="1"/>
  <c r="K250" i="10" s="1"/>
  <c r="S250" i="10" s="1"/>
  <c r="H252" i="10"/>
  <c r="I252" i="10" s="1"/>
  <c r="K252" i="10" s="1"/>
  <c r="I271" i="10"/>
  <c r="K271" i="10" s="1"/>
  <c r="S271" i="10" s="1"/>
  <c r="I52" i="10"/>
  <c r="K52" i="10" s="1"/>
  <c r="R52" i="10"/>
  <c r="I66" i="10"/>
  <c r="K66" i="10" s="1"/>
  <c r="R66" i="10"/>
  <c r="H7" i="10"/>
  <c r="I7" i="10" s="1"/>
  <c r="K7" i="10" s="1"/>
  <c r="R7" i="10"/>
  <c r="H9" i="10"/>
  <c r="I9" i="10" s="1"/>
  <c r="K9" i="10" s="1"/>
  <c r="R9" i="10"/>
  <c r="R13" i="10"/>
  <c r="H13" i="10"/>
  <c r="I13" i="10" s="1"/>
  <c r="K13" i="10" s="1"/>
  <c r="R19" i="10"/>
  <c r="H19" i="10"/>
  <c r="I19" i="10" s="1"/>
  <c r="K19" i="10" s="1"/>
  <c r="R25" i="10"/>
  <c r="H25" i="10"/>
  <c r="I25" i="10" s="1"/>
  <c r="K25" i="10" s="1"/>
  <c r="R31" i="10"/>
  <c r="H31" i="10"/>
  <c r="I31" i="10" s="1"/>
  <c r="K31" i="10" s="1"/>
  <c r="R37" i="10"/>
  <c r="H37" i="10"/>
  <c r="I37" i="10" s="1"/>
  <c r="K37" i="10" s="1"/>
  <c r="R43" i="10"/>
  <c r="H43" i="10"/>
  <c r="I43" i="10" s="1"/>
  <c r="K43" i="10" s="1"/>
  <c r="R49" i="10"/>
  <c r="H49" i="10"/>
  <c r="I49" i="10" s="1"/>
  <c r="K49" i="10" s="1"/>
  <c r="H10" i="10"/>
  <c r="I10" i="10" s="1"/>
  <c r="K10" i="10" s="1"/>
  <c r="S10" i="10" s="1"/>
  <c r="R15" i="10"/>
  <c r="H15" i="10"/>
  <c r="I15" i="10" s="1"/>
  <c r="K15" i="10" s="1"/>
  <c r="I16" i="10"/>
  <c r="K16" i="10" s="1"/>
  <c r="R21" i="10"/>
  <c r="H21" i="10"/>
  <c r="I21" i="10" s="1"/>
  <c r="K21" i="10" s="1"/>
  <c r="R27" i="10"/>
  <c r="H27" i="10"/>
  <c r="I27" i="10" s="1"/>
  <c r="K27" i="10" s="1"/>
  <c r="R33" i="10"/>
  <c r="H33" i="10"/>
  <c r="I33" i="10" s="1"/>
  <c r="K33" i="10" s="1"/>
  <c r="I34" i="10"/>
  <c r="K34" i="10" s="1"/>
  <c r="R39" i="10"/>
  <c r="H39" i="10"/>
  <c r="I39" i="10" s="1"/>
  <c r="K39" i="10" s="1"/>
  <c r="I40" i="10"/>
  <c r="K40" i="10" s="1"/>
  <c r="R45" i="10"/>
  <c r="H45" i="10"/>
  <c r="I45" i="10" s="1"/>
  <c r="K45" i="10" s="1"/>
  <c r="S48" i="10"/>
  <c r="R63" i="10"/>
  <c r="H63" i="10"/>
  <c r="I63" i="10" s="1"/>
  <c r="K63" i="10" s="1"/>
  <c r="H4" i="10"/>
  <c r="I4" i="10" s="1"/>
  <c r="K4" i="10" s="1"/>
  <c r="S4" i="10" s="1"/>
  <c r="H6" i="10"/>
  <c r="I6" i="10" s="1"/>
  <c r="K6" i="10" s="1"/>
  <c r="S6" i="10" s="1"/>
  <c r="R51" i="10"/>
  <c r="H51" i="10"/>
  <c r="I51" i="10" s="1"/>
  <c r="K51" i="10" s="1"/>
  <c r="R61" i="10"/>
  <c r="H61" i="10"/>
  <c r="I61" i="10" s="1"/>
  <c r="K61" i="10" s="1"/>
  <c r="H55" i="10"/>
  <c r="I55" i="10" s="1"/>
  <c r="K55" i="10" s="1"/>
  <c r="S55" i="10" s="1"/>
  <c r="H57" i="10"/>
  <c r="I57" i="10" s="1"/>
  <c r="K57" i="10" s="1"/>
  <c r="S57" i="10" s="1"/>
  <c r="H67" i="10"/>
  <c r="I67" i="10" s="1"/>
  <c r="K67" i="10" s="1"/>
  <c r="S67" i="10" s="1"/>
  <c r="H69" i="10"/>
  <c r="I69" i="10" s="1"/>
  <c r="K69" i="10" s="1"/>
  <c r="S69" i="10" s="1"/>
  <c r="H79" i="10"/>
  <c r="I79" i="10" s="1"/>
  <c r="K79" i="10" s="1"/>
  <c r="S79" i="10" s="1"/>
  <c r="H81" i="10"/>
  <c r="I81" i="10" s="1"/>
  <c r="K81" i="10" s="1"/>
  <c r="S81" i="10" s="1"/>
  <c r="H91" i="10"/>
  <c r="I91" i="10" s="1"/>
  <c r="K91" i="10" s="1"/>
  <c r="S91" i="10" s="1"/>
  <c r="H93" i="10"/>
  <c r="I93" i="10" s="1"/>
  <c r="K93" i="10" s="1"/>
  <c r="S93" i="10" s="1"/>
  <c r="H103" i="10"/>
  <c r="I103" i="10" s="1"/>
  <c r="K103" i="10" s="1"/>
  <c r="S103" i="10" s="1"/>
  <c r="H105" i="10"/>
  <c r="I105" i="10" s="1"/>
  <c r="K105" i="10" s="1"/>
  <c r="S105" i="10" s="1"/>
  <c r="H115" i="10"/>
  <c r="I115" i="10" s="1"/>
  <c r="K115" i="10" s="1"/>
  <c r="S115" i="10" s="1"/>
  <c r="H117" i="10"/>
  <c r="I117" i="10" s="1"/>
  <c r="K117" i="10" s="1"/>
  <c r="S117" i="10" s="1"/>
  <c r="R124" i="10"/>
  <c r="H124" i="10"/>
  <c r="I124" i="10" s="1"/>
  <c r="K124" i="10" s="1"/>
  <c r="R130" i="10"/>
  <c r="H130" i="10"/>
  <c r="I130" i="10" s="1"/>
  <c r="K130" i="10" s="1"/>
  <c r="R136" i="10"/>
  <c r="H136" i="10"/>
  <c r="I136" i="10" s="1"/>
  <c r="K136" i="10" s="1"/>
  <c r="R142" i="10"/>
  <c r="H142" i="10"/>
  <c r="I142" i="10" s="1"/>
  <c r="K142" i="10" s="1"/>
  <c r="R148" i="10"/>
  <c r="H148" i="10"/>
  <c r="I148" i="10" s="1"/>
  <c r="K148" i="10" s="1"/>
  <c r="R154" i="10"/>
  <c r="H154" i="10"/>
  <c r="I154" i="10" s="1"/>
  <c r="K154" i="10" s="1"/>
  <c r="R160" i="10"/>
  <c r="H160" i="10"/>
  <c r="I160" i="10" s="1"/>
  <c r="K160" i="10" s="1"/>
  <c r="R126" i="10"/>
  <c r="H126" i="10"/>
  <c r="I126" i="10" s="1"/>
  <c r="K126" i="10" s="1"/>
  <c r="R132" i="10"/>
  <c r="H132" i="10"/>
  <c r="I132" i="10" s="1"/>
  <c r="K132" i="10" s="1"/>
  <c r="R138" i="10"/>
  <c r="H138" i="10"/>
  <c r="I138" i="10" s="1"/>
  <c r="K138" i="10" s="1"/>
  <c r="R144" i="10"/>
  <c r="H144" i="10"/>
  <c r="I144" i="10" s="1"/>
  <c r="K144" i="10" s="1"/>
  <c r="R150" i="10"/>
  <c r="H150" i="10"/>
  <c r="I150" i="10" s="1"/>
  <c r="K150" i="10" s="1"/>
  <c r="R156" i="10"/>
  <c r="H156" i="10"/>
  <c r="I156" i="10" s="1"/>
  <c r="K156" i="10" s="1"/>
  <c r="H73" i="10"/>
  <c r="I73" i="10" s="1"/>
  <c r="K73" i="10" s="1"/>
  <c r="R73" i="10"/>
  <c r="H75" i="10"/>
  <c r="I75" i="10" s="1"/>
  <c r="K75" i="10" s="1"/>
  <c r="R75" i="10"/>
  <c r="H85" i="10"/>
  <c r="I85" i="10" s="1"/>
  <c r="K85" i="10" s="1"/>
  <c r="R85" i="10"/>
  <c r="H87" i="10"/>
  <c r="I87" i="10" s="1"/>
  <c r="K87" i="10" s="1"/>
  <c r="R87" i="10"/>
  <c r="H97" i="10"/>
  <c r="I97" i="10" s="1"/>
  <c r="K97" i="10" s="1"/>
  <c r="R97" i="10"/>
  <c r="H99" i="10"/>
  <c r="I99" i="10" s="1"/>
  <c r="K99" i="10" s="1"/>
  <c r="R99" i="10"/>
  <c r="H109" i="10"/>
  <c r="I109" i="10" s="1"/>
  <c r="K109" i="10" s="1"/>
  <c r="R109" i="10"/>
  <c r="H111" i="10"/>
  <c r="I111" i="10" s="1"/>
  <c r="K111" i="10" s="1"/>
  <c r="R111" i="10"/>
  <c r="H121" i="10"/>
  <c r="I121" i="10" s="1"/>
  <c r="K121" i="10" s="1"/>
  <c r="R121" i="10"/>
  <c r="H123" i="10"/>
  <c r="I123" i="10" s="1"/>
  <c r="K123" i="10" s="1"/>
  <c r="R123" i="10"/>
  <c r="I129" i="10"/>
  <c r="K129" i="10" s="1"/>
  <c r="S129" i="10" s="1"/>
  <c r="I135" i="10"/>
  <c r="K135" i="10" s="1"/>
  <c r="I141" i="10"/>
  <c r="K141" i="10" s="1"/>
  <c r="S141" i="10" s="1"/>
  <c r="I153" i="10"/>
  <c r="K153" i="10" s="1"/>
  <c r="S153" i="10" s="1"/>
  <c r="I159" i="10"/>
  <c r="K159" i="10" s="1"/>
  <c r="H162" i="10"/>
  <c r="I162" i="10" s="1"/>
  <c r="K162" i="10" s="1"/>
  <c r="S162" i="10" s="1"/>
  <c r="H172" i="10"/>
  <c r="I172" i="10" s="1"/>
  <c r="K172" i="10" s="1"/>
  <c r="S172" i="10" s="1"/>
  <c r="H174" i="10"/>
  <c r="I174" i="10" s="1"/>
  <c r="K174" i="10" s="1"/>
  <c r="S174" i="10" s="1"/>
  <c r="T174" i="10" s="1"/>
  <c r="U174" i="10" s="1"/>
  <c r="X174" i="10" s="1"/>
  <c r="H166" i="10"/>
  <c r="I166" i="10" s="1"/>
  <c r="K166" i="10" s="1"/>
  <c r="R166" i="10"/>
  <c r="H168" i="10"/>
  <c r="I168" i="10" s="1"/>
  <c r="K168" i="10" s="1"/>
  <c r="R168" i="10"/>
  <c r="H178" i="10"/>
  <c r="I178" i="10" s="1"/>
  <c r="K178" i="10" s="1"/>
  <c r="S178" i="10" s="1"/>
  <c r="T177" i="10" s="1"/>
  <c r="U177" i="10" s="1"/>
  <c r="X177" i="10" s="1"/>
  <c r="I180" i="10"/>
  <c r="K180" i="10" s="1"/>
  <c r="S180" i="10" s="1"/>
  <c r="H190" i="10"/>
  <c r="I190" i="10" s="1"/>
  <c r="K190" i="10" s="1"/>
  <c r="S190" i="10" s="1"/>
  <c r="I192" i="10"/>
  <c r="K192" i="10" s="1"/>
  <c r="S192" i="10" s="1"/>
  <c r="H202" i="10"/>
  <c r="I202" i="10" s="1"/>
  <c r="K202" i="10" s="1"/>
  <c r="S202" i="10" s="1"/>
  <c r="I204" i="10"/>
  <c r="K204" i="10" s="1"/>
  <c r="S204" i="10" s="1"/>
  <c r="R181" i="10"/>
  <c r="H181" i="10"/>
  <c r="I181" i="10" s="1"/>
  <c r="K181" i="10" s="1"/>
  <c r="R183" i="10"/>
  <c r="H183" i="10"/>
  <c r="I183" i="10" s="1"/>
  <c r="K183" i="10" s="1"/>
  <c r="R193" i="10"/>
  <c r="H193" i="10"/>
  <c r="I193" i="10" s="1"/>
  <c r="K193" i="10" s="1"/>
  <c r="R195" i="10"/>
  <c r="H195" i="10"/>
  <c r="I195" i="10" s="1"/>
  <c r="K195" i="10" s="1"/>
  <c r="R205" i="10"/>
  <c r="H205" i="10"/>
  <c r="I205" i="10" s="1"/>
  <c r="K205" i="10" s="1"/>
  <c r="R207" i="10"/>
  <c r="H207" i="10"/>
  <c r="I207" i="10" s="1"/>
  <c r="K207" i="10" s="1"/>
  <c r="H216" i="10"/>
  <c r="I216" i="10" s="1"/>
  <c r="K216" i="10" s="1"/>
  <c r="R216" i="10"/>
  <c r="R222" i="10"/>
  <c r="H222" i="10"/>
  <c r="I222" i="10" s="1"/>
  <c r="K222" i="10" s="1"/>
  <c r="R228" i="10"/>
  <c r="S228" i="10" s="1"/>
  <c r="R232" i="10"/>
  <c r="H232" i="10"/>
  <c r="I232" i="10" s="1"/>
  <c r="K232" i="10" s="1"/>
  <c r="S246" i="10"/>
  <c r="H184" i="10"/>
  <c r="I184" i="10" s="1"/>
  <c r="K184" i="10" s="1"/>
  <c r="S184" i="10" s="1"/>
  <c r="H186" i="10"/>
  <c r="I186" i="10" s="1"/>
  <c r="K186" i="10" s="1"/>
  <c r="S186" i="10" s="1"/>
  <c r="H196" i="10"/>
  <c r="I196" i="10" s="1"/>
  <c r="K196" i="10" s="1"/>
  <c r="S196" i="10" s="1"/>
  <c r="H198" i="10"/>
  <c r="I198" i="10" s="1"/>
  <c r="K198" i="10" s="1"/>
  <c r="S198" i="10" s="1"/>
  <c r="H208" i="10"/>
  <c r="I208" i="10" s="1"/>
  <c r="K208" i="10" s="1"/>
  <c r="S208" i="10" s="1"/>
  <c r="H210" i="10"/>
  <c r="I210" i="10" s="1"/>
  <c r="K210" i="10" s="1"/>
  <c r="S210" i="10" s="1"/>
  <c r="H217" i="10"/>
  <c r="I217" i="10" s="1"/>
  <c r="K217" i="10" s="1"/>
  <c r="S217" i="10" s="1"/>
  <c r="I231" i="10"/>
  <c r="K231" i="10" s="1"/>
  <c r="R231" i="10"/>
  <c r="I238" i="10"/>
  <c r="K238" i="10" s="1"/>
  <c r="R238" i="10"/>
  <c r="R220" i="10"/>
  <c r="H220" i="10"/>
  <c r="R234" i="10"/>
  <c r="H234" i="10"/>
  <c r="I234" i="10" s="1"/>
  <c r="K234" i="10" s="1"/>
  <c r="R241" i="10"/>
  <c r="H241" i="10"/>
  <c r="I241" i="10" s="1"/>
  <c r="K241" i="10" s="1"/>
  <c r="R247" i="10"/>
  <c r="H247" i="10"/>
  <c r="I247" i="10" s="1"/>
  <c r="K247" i="10" s="1"/>
  <c r="R253" i="10"/>
  <c r="H253" i="10"/>
  <c r="I253" i="10" s="1"/>
  <c r="K253" i="10" s="1"/>
  <c r="H214" i="10"/>
  <c r="I214" i="10" s="1"/>
  <c r="K214" i="10" s="1"/>
  <c r="S214" i="10" s="1"/>
  <c r="I219" i="10"/>
  <c r="K219" i="10" s="1"/>
  <c r="R219" i="10"/>
  <c r="I220" i="10"/>
  <c r="K220" i="10" s="1"/>
  <c r="I229" i="10"/>
  <c r="K229" i="10" s="1"/>
  <c r="R229" i="10"/>
  <c r="I240" i="10"/>
  <c r="K240" i="10" s="1"/>
  <c r="R240" i="10"/>
  <c r="R243" i="10"/>
  <c r="H243" i="10"/>
  <c r="I243" i="10" s="1"/>
  <c r="K243" i="10" s="1"/>
  <c r="R249" i="10"/>
  <c r="H249" i="10"/>
  <c r="I249" i="10" s="1"/>
  <c r="K249" i="10" s="1"/>
  <c r="R255" i="10"/>
  <c r="H255" i="10"/>
  <c r="I255" i="10" s="1"/>
  <c r="K255" i="10" s="1"/>
  <c r="R258" i="10"/>
  <c r="H258" i="10"/>
  <c r="I258" i="10" s="1"/>
  <c r="K258" i="10" s="1"/>
  <c r="H268" i="10"/>
  <c r="I268" i="10" s="1"/>
  <c r="K268" i="10" s="1"/>
  <c r="R268" i="10"/>
  <c r="H270" i="10"/>
  <c r="I270" i="10" s="1"/>
  <c r="K270" i="10" s="1"/>
  <c r="R270" i="10"/>
  <c r="H280" i="10"/>
  <c r="I280" i="10" s="1"/>
  <c r="K280" i="10" s="1"/>
  <c r="R280" i="10"/>
  <c r="H282" i="10"/>
  <c r="I282" i="10" s="1"/>
  <c r="K282" i="10" s="1"/>
  <c r="R282" i="10"/>
  <c r="H262" i="10"/>
  <c r="I262" i="10" s="1"/>
  <c r="K262" i="10" s="1"/>
  <c r="S262" i="10" s="1"/>
  <c r="H264" i="10"/>
  <c r="I264" i="10" s="1"/>
  <c r="K264" i="10" s="1"/>
  <c r="S264" i="10" s="1"/>
  <c r="H274" i="10"/>
  <c r="I274" i="10" s="1"/>
  <c r="K274" i="10" s="1"/>
  <c r="S274" i="10" s="1"/>
  <c r="H276" i="10"/>
  <c r="I276" i="10" s="1"/>
  <c r="K276" i="10" s="1"/>
  <c r="S276" i="10" s="1"/>
  <c r="S282" i="9" l="1"/>
  <c r="S534" i="9"/>
  <c r="T170" i="9"/>
  <c r="U170" i="9" s="1"/>
  <c r="X170" i="9" s="1"/>
  <c r="T164" i="9"/>
  <c r="U164" i="9" s="1"/>
  <c r="X164" i="9" s="1"/>
  <c r="S551" i="9"/>
  <c r="S539" i="9"/>
  <c r="S267" i="9"/>
  <c r="S502" i="9"/>
  <c r="S468" i="9"/>
  <c r="S549" i="9"/>
  <c r="T548" i="9" s="1"/>
  <c r="U548" i="9" s="1"/>
  <c r="X548" i="9" s="1"/>
  <c r="S532" i="9"/>
  <c r="S484" i="9"/>
  <c r="S377" i="9"/>
  <c r="S145" i="9"/>
  <c r="S577" i="9"/>
  <c r="T576" i="9" s="1"/>
  <c r="U576" i="9" s="1"/>
  <c r="X576" i="9" s="1"/>
  <c r="S490" i="9"/>
  <c r="S181" i="9"/>
  <c r="S272" i="9"/>
  <c r="S90" i="10"/>
  <c r="T90" i="10" s="1"/>
  <c r="U90" i="10" s="1"/>
  <c r="X90" i="10" s="1"/>
  <c r="T264" i="10"/>
  <c r="U264" i="10" s="1"/>
  <c r="X264" i="10" s="1"/>
  <c r="S159" i="10"/>
  <c r="S76" i="10"/>
  <c r="T261" i="10"/>
  <c r="U261" i="10" s="1"/>
  <c r="X261" i="10" s="1"/>
  <c r="T189" i="10"/>
  <c r="U189" i="10" s="1"/>
  <c r="X189" i="10" s="1"/>
  <c r="S135" i="10"/>
  <c r="S127" i="10"/>
  <c r="S283" i="10"/>
  <c r="S139" i="10"/>
  <c r="T318" i="10"/>
  <c r="U318" i="10" s="1"/>
  <c r="X318" i="10" s="1"/>
  <c r="S401" i="9"/>
  <c r="S418" i="9"/>
  <c r="S474" i="9"/>
  <c r="S491" i="9"/>
  <c r="T235" i="9"/>
  <c r="U235" i="9" s="1"/>
  <c r="X235" i="9" s="1"/>
  <c r="S156" i="9"/>
  <c r="T154" i="9" s="1"/>
  <c r="U154" i="9" s="1"/>
  <c r="X154" i="9" s="1"/>
  <c r="S347" i="9"/>
  <c r="S90" i="9"/>
  <c r="S313" i="9"/>
  <c r="T313" i="9" s="1"/>
  <c r="U313" i="9" s="1"/>
  <c r="X313" i="9" s="1"/>
  <c r="S72" i="9"/>
  <c r="S379" i="9"/>
  <c r="S579" i="9"/>
  <c r="T459" i="9"/>
  <c r="U459" i="9" s="1"/>
  <c r="X459" i="9" s="1"/>
  <c r="S396" i="9"/>
  <c r="S338" i="9"/>
  <c r="S365" i="9"/>
  <c r="S292" i="9"/>
  <c r="S113" i="9"/>
  <c r="T113" i="9" s="1"/>
  <c r="U113" i="9" s="1"/>
  <c r="X113" i="9" s="1"/>
  <c r="S125" i="9"/>
  <c r="S105" i="9"/>
  <c r="S261" i="9"/>
  <c r="T560" i="9"/>
  <c r="U560" i="9" s="1"/>
  <c r="X560" i="9" s="1"/>
  <c r="T424" i="9"/>
  <c r="U424" i="9" s="1"/>
  <c r="X424" i="9" s="1"/>
  <c r="S241" i="9"/>
  <c r="S391" i="9"/>
  <c r="S521" i="9"/>
  <c r="S380" i="9"/>
  <c r="S79" i="9"/>
  <c r="S77" i="9"/>
  <c r="S258" i="9"/>
  <c r="T258" i="9" s="1"/>
  <c r="U258" i="9" s="1"/>
  <c r="X258" i="9" s="1"/>
  <c r="S476" i="9"/>
  <c r="S499" i="9"/>
  <c r="S279" i="9"/>
  <c r="S133" i="9"/>
  <c r="S128" i="9"/>
  <c r="S485" i="9"/>
  <c r="S475" i="9"/>
  <c r="S296" i="9"/>
  <c r="S167" i="9"/>
  <c r="S403" i="9"/>
  <c r="T219" i="9"/>
  <c r="U219" i="9" s="1"/>
  <c r="X219" i="9" s="1"/>
  <c r="S132" i="9"/>
  <c r="T43" i="9"/>
  <c r="U43" i="9" s="1"/>
  <c r="X43" i="9" s="1"/>
  <c r="T139" i="9"/>
  <c r="U139" i="9" s="1"/>
  <c r="X139" i="9" s="1"/>
  <c r="S114" i="10"/>
  <c r="T114" i="10" s="1"/>
  <c r="U114" i="10" s="1"/>
  <c r="X114" i="10" s="1"/>
  <c r="T81" i="10"/>
  <c r="U81" i="10" s="1"/>
  <c r="X81" i="10" s="1"/>
  <c r="T300" i="10"/>
  <c r="U300" i="10" s="1"/>
  <c r="X300" i="10" s="1"/>
  <c r="T18" i="9"/>
  <c r="U18" i="9" s="1"/>
  <c r="X18" i="9" s="1"/>
  <c r="T25" i="9"/>
  <c r="U25" i="9" s="1"/>
  <c r="X25" i="9" s="1"/>
  <c r="S477" i="9"/>
  <c r="S582" i="9"/>
  <c r="T582" i="9" s="1"/>
  <c r="U582" i="9" s="1"/>
  <c r="X582" i="9" s="1"/>
  <c r="S565" i="9"/>
  <c r="S515" i="9"/>
  <c r="S498" i="9"/>
  <c r="S512" i="9"/>
  <c r="S479" i="9"/>
  <c r="S402" i="9"/>
  <c r="S290" i="9"/>
  <c r="S277" i="9"/>
  <c r="T276" i="9" s="1"/>
  <c r="U276" i="9" s="1"/>
  <c r="X276" i="9" s="1"/>
  <c r="S248" i="9"/>
  <c r="T248" i="9" s="1"/>
  <c r="U248" i="9" s="1"/>
  <c r="X248" i="9" s="1"/>
  <c r="S130" i="9"/>
  <c r="S126" i="9"/>
  <c r="S84" i="9"/>
  <c r="S74" i="9"/>
  <c r="T35" i="9"/>
  <c r="U35" i="9" s="1"/>
  <c r="X35" i="9" s="1"/>
  <c r="T21" i="9"/>
  <c r="U21" i="9" s="1"/>
  <c r="X21" i="9" s="1"/>
  <c r="T7" i="9"/>
  <c r="U7" i="9" s="1"/>
  <c r="X7" i="9" s="1"/>
  <c r="S346" i="9"/>
  <c r="S525" i="9"/>
  <c r="S404" i="9"/>
  <c r="S384" i="9"/>
  <c r="T383" i="9" s="1"/>
  <c r="U383" i="9" s="1"/>
  <c r="X383" i="9" s="1"/>
  <c r="S360" i="9"/>
  <c r="S308" i="9"/>
  <c r="T148" i="9"/>
  <c r="U148" i="9" s="1"/>
  <c r="X148" i="9" s="1"/>
  <c r="S197" i="9"/>
  <c r="S136" i="9"/>
  <c r="S62" i="9"/>
  <c r="S51" i="9"/>
  <c r="S94" i="9"/>
  <c r="T46" i="9"/>
  <c r="U46" i="9" s="1"/>
  <c r="X46" i="9" s="1"/>
  <c r="S173" i="9"/>
  <c r="S253" i="9"/>
  <c r="T251" i="9" s="1"/>
  <c r="U251" i="9" s="1"/>
  <c r="X251" i="9" s="1"/>
  <c r="T323" i="9"/>
  <c r="U323" i="9" s="1"/>
  <c r="X323" i="9" s="1"/>
  <c r="T238" i="9"/>
  <c r="U238" i="9" s="1"/>
  <c r="X238" i="9" s="1"/>
  <c r="S269" i="9"/>
  <c r="S243" i="9"/>
  <c r="T28" i="9"/>
  <c r="U28" i="9" s="1"/>
  <c r="X28" i="9" s="1"/>
  <c r="T14" i="9"/>
  <c r="U14" i="9" s="1"/>
  <c r="X14" i="9" s="1"/>
  <c r="T10" i="9"/>
  <c r="U10" i="9" s="1"/>
  <c r="X10" i="9" s="1"/>
  <c r="T3" i="9"/>
  <c r="U3" i="9" s="1"/>
  <c r="X3" i="9" s="1"/>
  <c r="S566" i="9"/>
  <c r="S495" i="9"/>
  <c r="S373" i="9"/>
  <c r="S405" i="9"/>
  <c r="S232" i="9"/>
  <c r="S92" i="9"/>
  <c r="S68" i="9"/>
  <c r="S63" i="9"/>
  <c r="S52" i="9"/>
  <c r="S98" i="9"/>
  <c r="T39" i="9"/>
  <c r="U39" i="9" s="1"/>
  <c r="X39" i="9" s="1"/>
  <c r="T32" i="9"/>
  <c r="U32" i="9" s="1"/>
  <c r="X32" i="9" s="1"/>
  <c r="T299" i="9"/>
  <c r="U299" i="9" s="1"/>
  <c r="X299" i="9" s="1"/>
  <c r="T118" i="9"/>
  <c r="U118" i="9" s="1"/>
  <c r="X118" i="9" s="1"/>
  <c r="S580" i="9"/>
  <c r="S568" i="9"/>
  <c r="S564" i="9"/>
  <c r="S552" i="9"/>
  <c r="T551" i="9" s="1"/>
  <c r="U551" i="9" s="1"/>
  <c r="X551" i="9" s="1"/>
  <c r="S529" i="9"/>
  <c r="T573" i="9"/>
  <c r="U573" i="9" s="1"/>
  <c r="X573" i="9" s="1"/>
  <c r="S528" i="9"/>
  <c r="S518" i="9"/>
  <c r="S531" i="9"/>
  <c r="S478" i="9"/>
  <c r="S508" i="9"/>
  <c r="T508" i="9" s="1"/>
  <c r="U508" i="9" s="1"/>
  <c r="X508" i="9" s="1"/>
  <c r="S465" i="9"/>
  <c r="T465" i="9" s="1"/>
  <c r="U465" i="9" s="1"/>
  <c r="X465" i="9" s="1"/>
  <c r="S439" i="9"/>
  <c r="T439" i="9" s="1"/>
  <c r="U439" i="9" s="1"/>
  <c r="X439" i="9" s="1"/>
  <c r="S436" i="9"/>
  <c r="S434" i="9"/>
  <c r="S432" i="9"/>
  <c r="S430" i="9"/>
  <c r="S513" i="9"/>
  <c r="S501" i="9"/>
  <c r="S514" i="9"/>
  <c r="T408" i="9"/>
  <c r="U408" i="9" s="1"/>
  <c r="X408" i="9" s="1"/>
  <c r="S374" i="9"/>
  <c r="T372" i="9" s="1"/>
  <c r="U372" i="9" s="1"/>
  <c r="X372" i="9" s="1"/>
  <c r="S363" i="9"/>
  <c r="S353" i="9"/>
  <c r="T353" i="9" s="1"/>
  <c r="U353" i="9" s="1"/>
  <c r="X353" i="9" s="1"/>
  <c r="S350" i="9"/>
  <c r="S335" i="9"/>
  <c r="S333" i="9"/>
  <c r="S331" i="9"/>
  <c r="S415" i="9"/>
  <c r="T414" i="9" s="1"/>
  <c r="U414" i="9" s="1"/>
  <c r="X414" i="9" s="1"/>
  <c r="S392" i="9"/>
  <c r="S417" i="9"/>
  <c r="S386" i="9"/>
  <c r="T386" i="9" s="1"/>
  <c r="U386" i="9" s="1"/>
  <c r="X386" i="9" s="1"/>
  <c r="S295" i="9"/>
  <c r="S305" i="9"/>
  <c r="S286" i="9"/>
  <c r="S271" i="9"/>
  <c r="S262" i="9"/>
  <c r="S244" i="9"/>
  <c r="S229" i="9"/>
  <c r="S214" i="9"/>
  <c r="S212" i="9"/>
  <c r="S210" i="9"/>
  <c r="S184" i="9"/>
  <c r="S152" i="9"/>
  <c r="T151" i="9" s="1"/>
  <c r="U151" i="9" s="1"/>
  <c r="X151" i="9" s="1"/>
  <c r="S127" i="9"/>
  <c r="T255" i="9"/>
  <c r="U255" i="9" s="1"/>
  <c r="X255" i="9" s="1"/>
  <c r="T222" i="9"/>
  <c r="U222" i="9" s="1"/>
  <c r="X222" i="9" s="1"/>
  <c r="S191" i="9"/>
  <c r="T190" i="9" s="1"/>
  <c r="U190" i="9" s="1"/>
  <c r="X190" i="9" s="1"/>
  <c r="S194" i="9"/>
  <c r="T193" i="9" s="1"/>
  <c r="U193" i="9" s="1"/>
  <c r="X193" i="9" s="1"/>
  <c r="S102" i="9"/>
  <c r="S93" i="9"/>
  <c r="S101" i="9"/>
  <c r="S87" i="9"/>
  <c r="S106" i="9"/>
  <c r="S91" i="9"/>
  <c r="S55" i="9"/>
  <c r="S567" i="9"/>
  <c r="S586" i="9"/>
  <c r="T585" i="9" s="1"/>
  <c r="U585" i="9" s="1"/>
  <c r="X585" i="9" s="1"/>
  <c r="S494" i="9"/>
  <c r="S481" i="9"/>
  <c r="T481" i="9" s="1"/>
  <c r="U481" i="9" s="1"/>
  <c r="X481" i="9" s="1"/>
  <c r="S395" i="9"/>
  <c r="T468" i="9"/>
  <c r="U468" i="9" s="1"/>
  <c r="X468" i="9" s="1"/>
  <c r="T420" i="9"/>
  <c r="U420" i="9" s="1"/>
  <c r="X420" i="9" s="1"/>
  <c r="S307" i="9"/>
  <c r="S285" i="9"/>
  <c r="S310" i="9"/>
  <c r="T310" i="9" s="1"/>
  <c r="U310" i="9" s="1"/>
  <c r="X310" i="9" s="1"/>
  <c r="S233" i="9"/>
  <c r="S228" i="9"/>
  <c r="S245" i="9"/>
  <c r="S179" i="9"/>
  <c r="T178" i="9" s="1"/>
  <c r="U178" i="9" s="1"/>
  <c r="X178" i="9" s="1"/>
  <c r="S168" i="9"/>
  <c r="S137" i="9"/>
  <c r="S83" i="9"/>
  <c r="S73" i="9"/>
  <c r="S67" i="9"/>
  <c r="S56" i="9"/>
  <c r="S70" i="9"/>
  <c r="S66" i="9"/>
  <c r="S60" i="9"/>
  <c r="S570" i="9"/>
  <c r="T570" i="9" s="1"/>
  <c r="U570" i="9" s="1"/>
  <c r="X570" i="9" s="1"/>
  <c r="S506" i="9"/>
  <c r="T505" i="9" s="1"/>
  <c r="U505" i="9" s="1"/>
  <c r="X505" i="9" s="1"/>
  <c r="S542" i="9"/>
  <c r="T541" i="9" s="1"/>
  <c r="U541" i="9" s="1"/>
  <c r="X541" i="9" s="1"/>
  <c r="S520" i="9"/>
  <c r="S516" i="9"/>
  <c r="S527" i="9"/>
  <c r="T557" i="9"/>
  <c r="U557" i="9" s="1"/>
  <c r="X557" i="9" s="1"/>
  <c r="S526" i="9"/>
  <c r="S497" i="9"/>
  <c r="S463" i="9"/>
  <c r="T462" i="9" s="1"/>
  <c r="U462" i="9" s="1"/>
  <c r="X462" i="9" s="1"/>
  <c r="S437" i="9"/>
  <c r="S435" i="9"/>
  <c r="S433" i="9"/>
  <c r="S431" i="9"/>
  <c r="S496" i="9"/>
  <c r="S487" i="9"/>
  <c r="S471" i="9"/>
  <c r="T471" i="9" s="1"/>
  <c r="U471" i="9" s="1"/>
  <c r="X471" i="9" s="1"/>
  <c r="S393" i="9"/>
  <c r="S361" i="9"/>
  <c r="S351" i="9"/>
  <c r="S337" i="9"/>
  <c r="S334" i="9"/>
  <c r="S332" i="9"/>
  <c r="T448" i="9"/>
  <c r="U448" i="9" s="1"/>
  <c r="X448" i="9" s="1"/>
  <c r="S376" i="9"/>
  <c r="T340" i="9"/>
  <c r="U340" i="9" s="1"/>
  <c r="X340" i="9" s="1"/>
  <c r="S288" i="9"/>
  <c r="S287" i="9"/>
  <c r="S306" i="9"/>
  <c r="S264" i="9"/>
  <c r="T264" i="9" s="1"/>
  <c r="U264" i="9" s="1"/>
  <c r="X264" i="9" s="1"/>
  <c r="S246" i="9"/>
  <c r="S242" i="9"/>
  <c r="S216" i="9"/>
  <c r="T216" i="9" s="1"/>
  <c r="U216" i="9" s="1"/>
  <c r="X216" i="9" s="1"/>
  <c r="S213" i="9"/>
  <c r="S211" i="9"/>
  <c r="S209" i="9"/>
  <c r="S146" i="9"/>
  <c r="S129" i="9"/>
  <c r="S183" i="9"/>
  <c r="S103" i="9"/>
  <c r="S97" i="9"/>
  <c r="S96" i="9"/>
  <c r="S65" i="9"/>
  <c r="S95" i="9"/>
  <c r="S75" i="9"/>
  <c r="S58" i="9"/>
  <c r="S554" i="9"/>
  <c r="T554" i="9" s="1"/>
  <c r="U554" i="9" s="1"/>
  <c r="X554" i="9" s="1"/>
  <c r="S390" i="9"/>
  <c r="S406" i="9"/>
  <c r="S358" i="9"/>
  <c r="T357" i="9" s="1"/>
  <c r="U357" i="9" s="1"/>
  <c r="X357" i="9" s="1"/>
  <c r="S268" i="9"/>
  <c r="S231" i="9"/>
  <c r="T199" i="9"/>
  <c r="U199" i="9" s="1"/>
  <c r="X199" i="9" s="1"/>
  <c r="S174" i="9"/>
  <c r="S162" i="9"/>
  <c r="T158" i="9" s="1"/>
  <c r="U158" i="9" s="1"/>
  <c r="X158" i="9" s="1"/>
  <c r="S185" i="9"/>
  <c r="T196" i="9"/>
  <c r="U196" i="9" s="1"/>
  <c r="X196" i="9" s="1"/>
  <c r="S182" i="9"/>
  <c r="S188" i="9"/>
  <c r="T187" i="9" s="1"/>
  <c r="U187" i="9" s="1"/>
  <c r="X187" i="9" s="1"/>
  <c r="S109" i="9"/>
  <c r="T108" i="9" s="1"/>
  <c r="U108" i="9" s="1"/>
  <c r="X108" i="9" s="1"/>
  <c r="S88" i="9"/>
  <c r="S78" i="9"/>
  <c r="S69" i="9"/>
  <c r="S59" i="9"/>
  <c r="S53" i="9"/>
  <c r="S80" i="9"/>
  <c r="S54" i="10"/>
  <c r="T54" i="10" s="1"/>
  <c r="U54" i="10" s="1"/>
  <c r="X54" i="10" s="1"/>
  <c r="S88" i="10"/>
  <c r="S52" i="10"/>
  <c r="S16" i="10"/>
  <c r="S66" i="10"/>
  <c r="T66" i="10" s="1"/>
  <c r="U66" i="10" s="1"/>
  <c r="X66" i="10" s="1"/>
  <c r="S36" i="10"/>
  <c r="S247" i="10"/>
  <c r="T246" i="10" s="1"/>
  <c r="U246" i="10" s="1"/>
  <c r="X246" i="10" s="1"/>
  <c r="T105" i="10"/>
  <c r="U105" i="10" s="1"/>
  <c r="X105" i="10" s="1"/>
  <c r="S40" i="10"/>
  <c r="S34" i="10"/>
  <c r="S199" i="10"/>
  <c r="T198" i="10" s="1"/>
  <c r="U198" i="10" s="1"/>
  <c r="X198" i="10" s="1"/>
  <c r="S78" i="10"/>
  <c r="T78" i="10" s="1"/>
  <c r="U78" i="10" s="1"/>
  <c r="X78" i="10" s="1"/>
  <c r="T276" i="10"/>
  <c r="U276" i="10" s="1"/>
  <c r="X276" i="10" s="1"/>
  <c r="S282" i="10"/>
  <c r="T282" i="10" s="1"/>
  <c r="U282" i="10" s="1"/>
  <c r="X282" i="10" s="1"/>
  <c r="S64" i="10"/>
  <c r="S219" i="10"/>
  <c r="S252" i="10"/>
  <c r="S240" i="10"/>
  <c r="S27" i="10"/>
  <c r="T27" i="10" s="1"/>
  <c r="U27" i="10" s="1"/>
  <c r="X27" i="10" s="1"/>
  <c r="S195" i="10"/>
  <c r="T195" i="10" s="1"/>
  <c r="U195" i="10" s="1"/>
  <c r="X195" i="10" s="1"/>
  <c r="S222" i="10"/>
  <c r="T222" i="10" s="1"/>
  <c r="U222" i="10" s="1"/>
  <c r="X222" i="10" s="1"/>
  <c r="T225" i="10"/>
  <c r="U225" i="10" s="1"/>
  <c r="X225" i="10" s="1"/>
  <c r="T57" i="10"/>
  <c r="U57" i="10" s="1"/>
  <c r="X57" i="10" s="1"/>
  <c r="S39" i="10"/>
  <c r="S15" i="10"/>
  <c r="S258" i="10"/>
  <c r="T258" i="10" s="1"/>
  <c r="U258" i="10" s="1"/>
  <c r="X258" i="10" s="1"/>
  <c r="T213" i="10"/>
  <c r="U213" i="10" s="1"/>
  <c r="X213" i="10" s="1"/>
  <c r="S160" i="10"/>
  <c r="S148" i="10"/>
  <c r="T147" i="10" s="1"/>
  <c r="U147" i="10" s="1"/>
  <c r="X147" i="10" s="1"/>
  <c r="S136" i="10"/>
  <c r="S124" i="10"/>
  <c r="S33" i="10"/>
  <c r="S201" i="10"/>
  <c r="S234" i="10"/>
  <c r="T234" i="10" s="1"/>
  <c r="U234" i="10" s="1"/>
  <c r="X234" i="10" s="1"/>
  <c r="T210" i="10"/>
  <c r="U210" i="10" s="1"/>
  <c r="X210" i="10" s="1"/>
  <c r="T186" i="10"/>
  <c r="U186" i="10" s="1"/>
  <c r="X186" i="10" s="1"/>
  <c r="T201" i="10"/>
  <c r="U201" i="10" s="1"/>
  <c r="X201" i="10" s="1"/>
  <c r="T162" i="10"/>
  <c r="U162" i="10" s="1"/>
  <c r="X162" i="10" s="1"/>
  <c r="T117" i="10"/>
  <c r="U117" i="10" s="1"/>
  <c r="X117" i="10" s="1"/>
  <c r="T93" i="10"/>
  <c r="U93" i="10" s="1"/>
  <c r="X93" i="10" s="1"/>
  <c r="T69" i="10"/>
  <c r="U69" i="10" s="1"/>
  <c r="X69" i="10" s="1"/>
  <c r="S270" i="10"/>
  <c r="T270" i="10" s="1"/>
  <c r="U270" i="10" s="1"/>
  <c r="X270" i="10" s="1"/>
  <c r="S249" i="10"/>
  <c r="T249" i="10" s="1"/>
  <c r="U249" i="10" s="1"/>
  <c r="X249" i="10" s="1"/>
  <c r="S268" i="10"/>
  <c r="T267" i="10" s="1"/>
  <c r="U267" i="10" s="1"/>
  <c r="X267" i="10" s="1"/>
  <c r="S253" i="10"/>
  <c r="S241" i="10"/>
  <c r="T240" i="10" s="1"/>
  <c r="U240" i="10" s="1"/>
  <c r="X240" i="10" s="1"/>
  <c r="S220" i="10"/>
  <c r="S207" i="10"/>
  <c r="T207" i="10" s="1"/>
  <c r="U207" i="10" s="1"/>
  <c r="X207" i="10" s="1"/>
  <c r="S183" i="10"/>
  <c r="T183" i="10" s="1"/>
  <c r="U183" i="10" s="1"/>
  <c r="X183" i="10" s="1"/>
  <c r="S168" i="10"/>
  <c r="T168" i="10" s="1"/>
  <c r="U168" i="10" s="1"/>
  <c r="X168" i="10" s="1"/>
  <c r="S121" i="10"/>
  <c r="T120" i="10" s="1"/>
  <c r="U120" i="10" s="1"/>
  <c r="X120" i="10" s="1"/>
  <c r="S109" i="10"/>
  <c r="T108" i="10" s="1"/>
  <c r="U108" i="10" s="1"/>
  <c r="X108" i="10" s="1"/>
  <c r="S97" i="10"/>
  <c r="T96" i="10" s="1"/>
  <c r="U96" i="10" s="1"/>
  <c r="X96" i="10" s="1"/>
  <c r="S85" i="10"/>
  <c r="T84" i="10" s="1"/>
  <c r="U84" i="10" s="1"/>
  <c r="X84" i="10" s="1"/>
  <c r="S73" i="10"/>
  <c r="T72" i="10" s="1"/>
  <c r="U72" i="10" s="1"/>
  <c r="X72" i="10" s="1"/>
  <c r="S156" i="10"/>
  <c r="T156" i="10" s="1"/>
  <c r="U156" i="10" s="1"/>
  <c r="X156" i="10" s="1"/>
  <c r="S132" i="10"/>
  <c r="T132" i="10" s="1"/>
  <c r="U132" i="10" s="1"/>
  <c r="X132" i="10" s="1"/>
  <c r="S63" i="10"/>
  <c r="S45" i="10"/>
  <c r="T45" i="10" s="1"/>
  <c r="U45" i="10" s="1"/>
  <c r="X45" i="10" s="1"/>
  <c r="S21" i="10"/>
  <c r="T21" i="10" s="1"/>
  <c r="U21" i="10" s="1"/>
  <c r="X21" i="10" s="1"/>
  <c r="S9" i="10"/>
  <c r="T9" i="10" s="1"/>
  <c r="U9" i="10" s="1"/>
  <c r="X9" i="10" s="1"/>
  <c r="S280" i="10"/>
  <c r="T279" i="10" s="1"/>
  <c r="U279" i="10" s="1"/>
  <c r="X279" i="10" s="1"/>
  <c r="S243" i="10"/>
  <c r="T243" i="10" s="1"/>
  <c r="U243" i="10" s="1"/>
  <c r="X243" i="10" s="1"/>
  <c r="S229" i="10"/>
  <c r="T228" i="10" s="1"/>
  <c r="U228" i="10" s="1"/>
  <c r="X228" i="10" s="1"/>
  <c r="S238" i="10"/>
  <c r="T237" i="10" s="1"/>
  <c r="U237" i="10" s="1"/>
  <c r="X237" i="10" s="1"/>
  <c r="S231" i="10"/>
  <c r="S193" i="10"/>
  <c r="T192" i="10" s="1"/>
  <c r="U192" i="10" s="1"/>
  <c r="X192" i="10" s="1"/>
  <c r="T171" i="10"/>
  <c r="U171" i="10" s="1"/>
  <c r="X171" i="10" s="1"/>
  <c r="S138" i="10"/>
  <c r="S51" i="10"/>
  <c r="T102" i="10"/>
  <c r="U102" i="10" s="1"/>
  <c r="X102" i="10" s="1"/>
  <c r="S43" i="10"/>
  <c r="T42" i="10" s="1"/>
  <c r="U42" i="10" s="1"/>
  <c r="X42" i="10" s="1"/>
  <c r="S31" i="10"/>
  <c r="T30" i="10" s="1"/>
  <c r="U30" i="10" s="1"/>
  <c r="X30" i="10" s="1"/>
  <c r="S19" i="10"/>
  <c r="T18" i="10" s="1"/>
  <c r="U18" i="10" s="1"/>
  <c r="X18" i="10" s="1"/>
  <c r="T3" i="10"/>
  <c r="U3" i="10" s="1"/>
  <c r="X3" i="10" s="1"/>
  <c r="S166" i="10"/>
  <c r="T165" i="10" s="1"/>
  <c r="U165" i="10" s="1"/>
  <c r="X165" i="10" s="1"/>
  <c r="S123" i="10"/>
  <c r="S111" i="10"/>
  <c r="T111" i="10" s="1"/>
  <c r="U111" i="10" s="1"/>
  <c r="X111" i="10" s="1"/>
  <c r="S99" i="10"/>
  <c r="T99" i="10" s="1"/>
  <c r="U99" i="10" s="1"/>
  <c r="X99" i="10" s="1"/>
  <c r="S87" i="10"/>
  <c r="S75" i="10"/>
  <c r="T75" i="10" s="1"/>
  <c r="U75" i="10" s="1"/>
  <c r="X75" i="10" s="1"/>
  <c r="S144" i="10"/>
  <c r="T144" i="10" s="1"/>
  <c r="U144" i="10" s="1"/>
  <c r="X144" i="10" s="1"/>
  <c r="S61" i="10"/>
  <c r="T60" i="10" s="1"/>
  <c r="U60" i="10" s="1"/>
  <c r="X60" i="10" s="1"/>
  <c r="S49" i="10"/>
  <c r="T48" i="10" s="1"/>
  <c r="U48" i="10" s="1"/>
  <c r="X48" i="10" s="1"/>
  <c r="S7" i="10"/>
  <c r="T6" i="10" s="1"/>
  <c r="U6" i="10" s="1"/>
  <c r="X6" i="10" s="1"/>
  <c r="T273" i="10"/>
  <c r="U273" i="10" s="1"/>
  <c r="X273" i="10" s="1"/>
  <c r="S255" i="10"/>
  <c r="T255" i="10" s="1"/>
  <c r="U255" i="10" s="1"/>
  <c r="X255" i="10" s="1"/>
  <c r="S232" i="10"/>
  <c r="S216" i="10"/>
  <c r="T216" i="10" s="1"/>
  <c r="U216" i="10" s="1"/>
  <c r="X216" i="10" s="1"/>
  <c r="S205" i="10"/>
  <c r="T204" i="10" s="1"/>
  <c r="U204" i="10" s="1"/>
  <c r="X204" i="10" s="1"/>
  <c r="S181" i="10"/>
  <c r="T180" i="10" s="1"/>
  <c r="U180" i="10" s="1"/>
  <c r="X180" i="10" s="1"/>
  <c r="S150" i="10"/>
  <c r="T150" i="10" s="1"/>
  <c r="U150" i="10" s="1"/>
  <c r="X150" i="10" s="1"/>
  <c r="S126" i="10"/>
  <c r="T126" i="10" s="1"/>
  <c r="U126" i="10" s="1"/>
  <c r="X126" i="10" s="1"/>
  <c r="S154" i="10"/>
  <c r="T153" i="10" s="1"/>
  <c r="U153" i="10" s="1"/>
  <c r="X153" i="10" s="1"/>
  <c r="S142" i="10"/>
  <c r="T141" i="10" s="1"/>
  <c r="U141" i="10" s="1"/>
  <c r="X141" i="10" s="1"/>
  <c r="S130" i="10"/>
  <c r="T129" i="10" s="1"/>
  <c r="U129" i="10" s="1"/>
  <c r="X129" i="10" s="1"/>
  <c r="S37" i="10"/>
  <c r="S25" i="10"/>
  <c r="T24" i="10" s="1"/>
  <c r="U24" i="10" s="1"/>
  <c r="X24" i="10" s="1"/>
  <c r="S13" i="10"/>
  <c r="T12" i="10" s="1"/>
  <c r="U12" i="10" s="1"/>
  <c r="X12" i="10" s="1"/>
  <c r="T279" i="9" l="1"/>
  <c r="U279" i="9" s="1"/>
  <c r="X279" i="9" s="1"/>
  <c r="T417" i="9"/>
  <c r="U417" i="9" s="1"/>
  <c r="X417" i="9" s="1"/>
  <c r="T579" i="9"/>
  <c r="U579" i="9" s="1"/>
  <c r="X579" i="9" s="1"/>
  <c r="T136" i="9"/>
  <c r="U136" i="9" s="1"/>
  <c r="X136" i="9" s="1"/>
  <c r="T345" i="9"/>
  <c r="U345" i="9" s="1"/>
  <c r="X345" i="9" s="1"/>
  <c r="T484" i="9"/>
  <c r="U484" i="9" s="1"/>
  <c r="X484" i="9" s="1"/>
  <c r="T51" i="9"/>
  <c r="U51" i="9" s="1"/>
  <c r="X51" i="9" s="1"/>
  <c r="T487" i="9"/>
  <c r="U487" i="9" s="1"/>
  <c r="X487" i="9" s="1"/>
  <c r="T167" i="9"/>
  <c r="U167" i="9" s="1"/>
  <c r="X167" i="9" s="1"/>
  <c r="T501" i="9"/>
  <c r="U501" i="9" s="1"/>
  <c r="X501" i="9" s="1"/>
  <c r="T531" i="9"/>
  <c r="U531" i="9" s="1"/>
  <c r="X531" i="9" s="1"/>
  <c r="T173" i="9"/>
  <c r="U173" i="9" s="1"/>
  <c r="X173" i="9" s="1"/>
  <c r="T142" i="9"/>
  <c r="U142" i="9" s="1"/>
  <c r="X142" i="9" s="1"/>
  <c r="T376" i="9"/>
  <c r="U376" i="9" s="1"/>
  <c r="X376" i="9" s="1"/>
  <c r="T337" i="9"/>
  <c r="U337" i="9" s="1"/>
  <c r="X337" i="9" s="1"/>
  <c r="T271" i="9"/>
  <c r="U271" i="9" s="1"/>
  <c r="X271" i="9" s="1"/>
  <c r="T36" i="10"/>
  <c r="U36" i="10" s="1"/>
  <c r="X36" i="10" s="1"/>
  <c r="T135" i="10"/>
  <c r="U135" i="10" s="1"/>
  <c r="X135" i="10" s="1"/>
  <c r="T159" i="10"/>
  <c r="U159" i="10" s="1"/>
  <c r="X159" i="10" s="1"/>
  <c r="T33" i="10"/>
  <c r="U33" i="10" s="1"/>
  <c r="X33" i="10" s="1"/>
  <c r="T138" i="10"/>
  <c r="U138" i="10" s="1"/>
  <c r="X138" i="10" s="1"/>
  <c r="T86" i="9"/>
  <c r="U86" i="9" s="1"/>
  <c r="X86" i="9" s="1"/>
  <c r="T290" i="9"/>
  <c r="U290" i="9" s="1"/>
  <c r="X290" i="9" s="1"/>
  <c r="T82" i="9"/>
  <c r="U82" i="9" s="1"/>
  <c r="X82" i="9" s="1"/>
  <c r="T493" i="9"/>
  <c r="U493" i="9" s="1"/>
  <c r="X493" i="9" s="1"/>
  <c r="T363" i="9"/>
  <c r="U363" i="9" s="1"/>
  <c r="X363" i="9" s="1"/>
  <c r="T267" i="9"/>
  <c r="U267" i="9" s="1"/>
  <c r="X267" i="9" s="1"/>
  <c r="T261" i="9"/>
  <c r="U261" i="9" s="1"/>
  <c r="X261" i="9" s="1"/>
  <c r="T360" i="9"/>
  <c r="U360" i="9" s="1"/>
  <c r="X360" i="9" s="1"/>
  <c r="T125" i="9"/>
  <c r="U125" i="9" s="1"/>
  <c r="X125" i="9" s="1"/>
  <c r="T395" i="9"/>
  <c r="U395" i="9" s="1"/>
  <c r="X395" i="9" s="1"/>
  <c r="T105" i="9"/>
  <c r="U105" i="9" s="1"/>
  <c r="X105" i="9" s="1"/>
  <c r="T294" i="9"/>
  <c r="U294" i="9" s="1"/>
  <c r="X294" i="9" s="1"/>
  <c r="T474" i="9"/>
  <c r="U474" i="9" s="1"/>
  <c r="X474" i="9" s="1"/>
  <c r="T231" i="9"/>
  <c r="U231" i="9" s="1"/>
  <c r="X231" i="9" s="1"/>
  <c r="T132" i="9"/>
  <c r="U132" i="9" s="1"/>
  <c r="X132" i="9" s="1"/>
  <c r="T401" i="9"/>
  <c r="U401" i="9" s="1"/>
  <c r="X401" i="9" s="1"/>
  <c r="T227" i="9"/>
  <c r="U227" i="9" s="1"/>
  <c r="X227" i="9" s="1"/>
  <c r="T524" i="9"/>
  <c r="U524" i="9" s="1"/>
  <c r="X524" i="9" s="1"/>
  <c r="T90" i="9"/>
  <c r="U90" i="9" s="1"/>
  <c r="X90" i="9" s="1"/>
  <c r="T72" i="9"/>
  <c r="U72" i="9" s="1"/>
  <c r="X72" i="9" s="1"/>
  <c r="T181" i="9"/>
  <c r="U181" i="9" s="1"/>
  <c r="X181" i="9" s="1"/>
  <c r="T51" i="10"/>
  <c r="U51" i="10" s="1"/>
  <c r="X51" i="10" s="1"/>
  <c r="T63" i="10"/>
  <c r="U63" i="10" s="1"/>
  <c r="X63" i="10" s="1"/>
  <c r="T87" i="10"/>
  <c r="U87" i="10" s="1"/>
  <c r="X87" i="10" s="1"/>
  <c r="T15" i="10"/>
  <c r="U15" i="10" s="1"/>
  <c r="X15" i="10" s="1"/>
  <c r="T77" i="9"/>
  <c r="U77" i="9" s="1"/>
  <c r="X77" i="9" s="1"/>
  <c r="T389" i="9"/>
  <c r="U389" i="9" s="1"/>
  <c r="X389" i="9" s="1"/>
  <c r="T208" i="9"/>
  <c r="U208" i="9" s="1"/>
  <c r="X208" i="9" s="1"/>
  <c r="T241" i="9"/>
  <c r="U241" i="9" s="1"/>
  <c r="X241" i="9" s="1"/>
  <c r="T284" i="9"/>
  <c r="U284" i="9" s="1"/>
  <c r="X284" i="9" s="1"/>
  <c r="T100" i="9"/>
  <c r="U100" i="9" s="1"/>
  <c r="X100" i="9" s="1"/>
  <c r="T304" i="9"/>
  <c r="U304" i="9" s="1"/>
  <c r="X304" i="9" s="1"/>
  <c r="T511" i="9"/>
  <c r="U511" i="9" s="1"/>
  <c r="X511" i="9" s="1"/>
  <c r="T62" i="9"/>
  <c r="U62" i="9" s="1"/>
  <c r="X62" i="9" s="1"/>
  <c r="T58" i="9"/>
  <c r="U58" i="9" s="1"/>
  <c r="X58" i="9" s="1"/>
  <c r="T55" i="9"/>
  <c r="U55" i="9" s="1"/>
  <c r="X55" i="9" s="1"/>
  <c r="T349" i="9"/>
  <c r="U349" i="9" s="1"/>
  <c r="X349" i="9" s="1"/>
  <c r="T429" i="9"/>
  <c r="U429" i="9" s="1"/>
  <c r="X429" i="9" s="1"/>
  <c r="T330" i="9"/>
  <c r="U330" i="9" s="1"/>
  <c r="X330" i="9" s="1"/>
  <c r="T518" i="9"/>
  <c r="U518" i="9" s="1"/>
  <c r="X518" i="9" s="1"/>
  <c r="T65" i="9"/>
  <c r="U65" i="9" s="1"/>
  <c r="X65" i="9" s="1"/>
  <c r="T563" i="9"/>
  <c r="U563" i="9" s="1"/>
  <c r="X563" i="9" s="1"/>
  <c r="T39" i="10"/>
  <c r="U39" i="10" s="1"/>
  <c r="X39" i="10" s="1"/>
  <c r="T219" i="10"/>
  <c r="U219" i="10" s="1"/>
  <c r="X219" i="10" s="1"/>
  <c r="T252" i="10"/>
  <c r="U252" i="10" s="1"/>
  <c r="X252" i="10" s="1"/>
  <c r="T123" i="10"/>
  <c r="U123" i="10" s="1"/>
  <c r="X123" i="10" s="1"/>
  <c r="T231" i="10"/>
  <c r="U231" i="10" s="1"/>
  <c r="X231" i="10" s="1"/>
  <c r="S768" i="9"/>
  <c r="T767" i="9" s="1"/>
  <c r="U767" i="9" s="1"/>
  <c r="X767" i="9" s="1"/>
</calcChain>
</file>

<file path=xl/sharedStrings.xml><?xml version="1.0" encoding="utf-8"?>
<sst xmlns="http://schemas.openxmlformats.org/spreadsheetml/2006/main" count="3929" uniqueCount="1295">
  <si>
    <t>SR.NO.</t>
  </si>
  <si>
    <t>KT</t>
  </si>
  <si>
    <t>PCS</t>
  </si>
  <si>
    <t>ITEM</t>
  </si>
  <si>
    <t>ITEM CODE</t>
  </si>
  <si>
    <t>GR.WT.</t>
  </si>
  <si>
    <t>NET WT.</t>
  </si>
  <si>
    <t>WASTAGE</t>
  </si>
  <si>
    <t>NET.+wst</t>
  </si>
  <si>
    <t>GOLD RATE</t>
  </si>
  <si>
    <t>GOLD VALUE</t>
  </si>
  <si>
    <t>STN/DIA</t>
  </si>
  <si>
    <t>DIA.PIC.</t>
  </si>
  <si>
    <t>DIA CTS.</t>
  </si>
  <si>
    <t>TTWCts.</t>
  </si>
  <si>
    <t>DIA RATE</t>
  </si>
  <si>
    <t>DIA VALUE</t>
  </si>
  <si>
    <t>LABOUR</t>
  </si>
  <si>
    <t>TOTAL</t>
  </si>
  <si>
    <t xml:space="preserve">cost per </t>
  </si>
  <si>
    <t>CENTER STONE</t>
  </si>
  <si>
    <t>sale price</t>
  </si>
  <si>
    <t>APP</t>
  </si>
  <si>
    <t>RETAIL</t>
  </si>
  <si>
    <t>WHOL</t>
  </si>
  <si>
    <t>WT.</t>
  </si>
  <si>
    <t>IN USD</t>
  </si>
  <si>
    <t>TYPE</t>
  </si>
  <si>
    <t>a</t>
  </si>
  <si>
    <t>RING</t>
  </si>
  <si>
    <t>Diamond</t>
  </si>
  <si>
    <t>SKU</t>
  </si>
  <si>
    <t>Black Diamond</t>
  </si>
  <si>
    <t>Blue Sapphire</t>
  </si>
  <si>
    <t>Pink Sapphire</t>
  </si>
  <si>
    <t>center white dia</t>
  </si>
  <si>
    <t>EARRING</t>
  </si>
  <si>
    <t>Morganite</t>
  </si>
  <si>
    <t>Champagne Diamond</t>
  </si>
  <si>
    <t>OS3325-14KW</t>
  </si>
  <si>
    <t>OS3197-14KW</t>
  </si>
  <si>
    <t>OS3157-14KW</t>
  </si>
  <si>
    <t>OS3192-14KW</t>
  </si>
  <si>
    <t>OS3318-14KW</t>
  </si>
  <si>
    <t>OS3187-14KW</t>
  </si>
  <si>
    <t>OS3119-14KW</t>
  </si>
  <si>
    <t>OS3158-14KW</t>
  </si>
  <si>
    <t>OS3185-14KW</t>
  </si>
  <si>
    <t>OS367-14KW</t>
  </si>
  <si>
    <t>OS3166-14KW</t>
  </si>
  <si>
    <t>OS3050-18KW</t>
  </si>
  <si>
    <t>OS3104-14KW</t>
  </si>
  <si>
    <t>center princess white dia</t>
  </si>
  <si>
    <t>OS688-14KW</t>
  </si>
  <si>
    <t>OS301-14KW</t>
  </si>
  <si>
    <t>OS332-14KW</t>
  </si>
  <si>
    <t>K3453-14KR</t>
  </si>
  <si>
    <t>K3454-14KR</t>
  </si>
  <si>
    <t>K3455-14KR</t>
  </si>
  <si>
    <t>K3456-14KW</t>
  </si>
  <si>
    <t>K3457-14KR</t>
  </si>
  <si>
    <t>SS3586</t>
  </si>
  <si>
    <t>SS3587</t>
  </si>
  <si>
    <t>SS3592</t>
  </si>
  <si>
    <t>SS3593</t>
  </si>
  <si>
    <t>SS3594</t>
  </si>
  <si>
    <t>K3458-14KW</t>
  </si>
  <si>
    <t>SS3595</t>
  </si>
  <si>
    <t>K3459-14KW</t>
  </si>
  <si>
    <t>SS3596</t>
  </si>
  <si>
    <t>K3460-14KW</t>
  </si>
  <si>
    <t>SS3618</t>
  </si>
  <si>
    <t>K3461-14KW</t>
  </si>
  <si>
    <t>SS3619</t>
  </si>
  <si>
    <t>K3462-14KR</t>
  </si>
  <si>
    <t>SS3620</t>
  </si>
  <si>
    <t>K3463-14KR</t>
  </si>
  <si>
    <t>SS3621</t>
  </si>
  <si>
    <t>K3464-18KW</t>
  </si>
  <si>
    <t>SS3622</t>
  </si>
  <si>
    <t>list only website</t>
  </si>
  <si>
    <t>K3465-14KW</t>
  </si>
  <si>
    <t>SS3628</t>
  </si>
  <si>
    <t>K3466-14KW</t>
  </si>
  <si>
    <t>SS3636</t>
  </si>
  <si>
    <t>K3491</t>
  </si>
  <si>
    <t>SS3578</t>
  </si>
  <si>
    <t>K3492-10KW</t>
  </si>
  <si>
    <t>SS3667</t>
  </si>
  <si>
    <t>K3493-14KW</t>
  </si>
  <si>
    <t>SS3668</t>
  </si>
  <si>
    <t>SS3637</t>
  </si>
  <si>
    <t>K3497-14KW</t>
  </si>
  <si>
    <t>SS3630</t>
  </si>
  <si>
    <t>SS3631</t>
  </si>
  <si>
    <t>SS3632</t>
  </si>
  <si>
    <t>SS3675</t>
  </si>
  <si>
    <t>BAND</t>
  </si>
  <si>
    <t>SS3633</t>
  </si>
  <si>
    <t>K3502-14KW</t>
  </si>
  <si>
    <t>SS3664</t>
  </si>
  <si>
    <t>SS3635</t>
  </si>
  <si>
    <t>SS3660</t>
  </si>
  <si>
    <t>SS3666</t>
  </si>
  <si>
    <t>SS3658</t>
  </si>
  <si>
    <t>K3507-10KY</t>
  </si>
  <si>
    <t>SS3659</t>
  </si>
  <si>
    <t>SS3665</t>
  </si>
  <si>
    <t>SS3643</t>
  </si>
  <si>
    <t>K3494</t>
  </si>
  <si>
    <t>K3495-10KR</t>
  </si>
  <si>
    <t>K3496-14KW</t>
  </si>
  <si>
    <t>K3498-10KR</t>
  </si>
  <si>
    <t>K3499-10KW</t>
  </si>
  <si>
    <t>K3500-10KR</t>
  </si>
  <si>
    <t>K3501-14KW</t>
  </si>
  <si>
    <t>K3503-14KY</t>
  </si>
  <si>
    <t>K3504-14KW</t>
  </si>
  <si>
    <t>K3505-14KR</t>
  </si>
  <si>
    <t>K3506-10KY</t>
  </si>
  <si>
    <t>K3557-14KR</t>
  </si>
  <si>
    <t>SS3697</t>
  </si>
  <si>
    <t>K3558-14KW</t>
  </si>
  <si>
    <t>SS3695</t>
  </si>
  <si>
    <t>K3559-10KY</t>
  </si>
  <si>
    <t>SS3690</t>
  </si>
  <si>
    <t>K3560-10KW</t>
  </si>
  <si>
    <t>SS3694</t>
  </si>
  <si>
    <t>K3561</t>
  </si>
  <si>
    <t>SS3693</t>
  </si>
  <si>
    <t>K3562-14KW</t>
  </si>
  <si>
    <t>SS3584</t>
  </si>
  <si>
    <t>K3564-10KW</t>
  </si>
  <si>
    <t>K3588-14KW</t>
  </si>
  <si>
    <t>SS3738</t>
  </si>
  <si>
    <t>K3589-14KW</t>
  </si>
  <si>
    <t>SS3739</t>
  </si>
  <si>
    <t>K3590-14KW</t>
  </si>
  <si>
    <t>SS3740</t>
  </si>
  <si>
    <t>K3615-14KW</t>
  </si>
  <si>
    <t>SS3709</t>
  </si>
  <si>
    <t>PENDANT</t>
  </si>
  <si>
    <t>K3617</t>
  </si>
  <si>
    <t>SS3713</t>
  </si>
  <si>
    <t>SS3714</t>
  </si>
  <si>
    <t>K3618</t>
  </si>
  <si>
    <t>K3619</t>
  </si>
  <si>
    <t>SS3715</t>
  </si>
  <si>
    <t>K3620-14KW</t>
  </si>
  <si>
    <t>SS3716</t>
  </si>
  <si>
    <t>K3621-14KW</t>
  </si>
  <si>
    <t>SS3721</t>
  </si>
  <si>
    <t>K3622-10KW</t>
  </si>
  <si>
    <t>SS3717</t>
  </si>
  <si>
    <t>K3623-14KW</t>
  </si>
  <si>
    <t>SS3718</t>
  </si>
  <si>
    <t>K3624-14KW</t>
  </si>
  <si>
    <t>SS3722</t>
  </si>
  <si>
    <t>Aquamarine</t>
  </si>
  <si>
    <t>K3625-14KW</t>
  </si>
  <si>
    <t>SS3723</t>
  </si>
  <si>
    <t>K3626-10KR</t>
  </si>
  <si>
    <t>SS3725</t>
  </si>
  <si>
    <t>K3627-10KW</t>
  </si>
  <si>
    <t>SS3726</t>
  </si>
  <si>
    <t>K3628-14KW</t>
  </si>
  <si>
    <t>SS3729</t>
  </si>
  <si>
    <t>K3629-14KW</t>
  </si>
  <si>
    <t>SS3731</t>
  </si>
  <si>
    <t>K3630</t>
  </si>
  <si>
    <t>SS3720</t>
  </si>
  <si>
    <t>K3631-14KW</t>
  </si>
  <si>
    <t>SS3741</t>
  </si>
  <si>
    <t>SS3711</t>
  </si>
  <si>
    <t>K3616-14KW</t>
  </si>
  <si>
    <t>K3647-14KW</t>
  </si>
  <si>
    <t>SS3756</t>
  </si>
  <si>
    <t>K3648-14KW</t>
  </si>
  <si>
    <t>SS3757</t>
  </si>
  <si>
    <t>K3656-14KW</t>
  </si>
  <si>
    <t>SS3745</t>
  </si>
  <si>
    <t>K3657-14KW</t>
  </si>
  <si>
    <t>SS3751</t>
  </si>
  <si>
    <t>K3658-14KW</t>
  </si>
  <si>
    <t>SS3750</t>
  </si>
  <si>
    <t>K3659-14KR</t>
  </si>
  <si>
    <t>SS3765</t>
  </si>
  <si>
    <t>K3660-14KW</t>
  </si>
  <si>
    <t>SS3770</t>
  </si>
  <si>
    <t>K3661-14KR</t>
  </si>
  <si>
    <t>SS3769</t>
  </si>
  <si>
    <t>K3662-14KR</t>
  </si>
  <si>
    <t>SS3768</t>
  </si>
  <si>
    <t>K3663</t>
  </si>
  <si>
    <t>SS3773</t>
  </si>
  <si>
    <t>K3664-14KR</t>
  </si>
  <si>
    <t>K3666-14KW</t>
  </si>
  <si>
    <t>SS3776</t>
  </si>
  <si>
    <t>White Sapphire</t>
  </si>
  <si>
    <t>K3668-14KW</t>
  </si>
  <si>
    <t>SS3761</t>
  </si>
  <si>
    <t>K3669-14KW</t>
  </si>
  <si>
    <t>SS3762</t>
  </si>
  <si>
    <t>K3670-14KW</t>
  </si>
  <si>
    <t>SS3763</t>
  </si>
  <si>
    <t>K3671-14KW</t>
  </si>
  <si>
    <t>SS3764</t>
  </si>
  <si>
    <t>K3672-10KW</t>
  </si>
  <si>
    <t>SS3780</t>
  </si>
  <si>
    <t>K3673-10KW</t>
  </si>
  <si>
    <t>SS3781</t>
  </si>
  <si>
    <t>K3674-10KW</t>
  </si>
  <si>
    <t>SS3782</t>
  </si>
  <si>
    <t>K3675-10KW</t>
  </si>
  <si>
    <t>SS3784</t>
  </si>
  <si>
    <t>K3687-10KW</t>
  </si>
  <si>
    <t>SS3785</t>
  </si>
  <si>
    <t>K3688-10KW</t>
  </si>
  <si>
    <t>SS3786</t>
  </si>
  <si>
    <t>SS1610</t>
  </si>
  <si>
    <t>K3699-14KW</t>
  </si>
  <si>
    <t>K3700-14KW</t>
  </si>
  <si>
    <t>SS1611</t>
  </si>
  <si>
    <t>K3701-14KW</t>
  </si>
  <si>
    <t>SS1612</t>
  </si>
  <si>
    <t>K3707-14KW</t>
  </si>
  <si>
    <t>SS1621</t>
  </si>
  <si>
    <t>K3708-14KW</t>
  </si>
  <si>
    <t>SS1613</t>
  </si>
  <si>
    <t>K3709-14KW</t>
  </si>
  <si>
    <t>SS1615</t>
  </si>
  <si>
    <t>K3710-14KW</t>
  </si>
  <si>
    <t>SS1614</t>
  </si>
  <si>
    <t>K3711-14KR</t>
  </si>
  <si>
    <t>SS1616</t>
  </si>
  <si>
    <t>K3712-14KW</t>
  </si>
  <si>
    <t>SS1619</t>
  </si>
  <si>
    <t>K3713-14KW</t>
  </si>
  <si>
    <t>SS1617</t>
  </si>
  <si>
    <t>K3714-14KW</t>
  </si>
  <si>
    <t>SS1618</t>
  </si>
  <si>
    <t>K3715-14KW</t>
  </si>
  <si>
    <t>SS1622</t>
  </si>
  <si>
    <t>SS1620</t>
  </si>
  <si>
    <t>K3716-14KW</t>
  </si>
  <si>
    <t>K3737-0.25</t>
  </si>
  <si>
    <t>K3737-0.50</t>
  </si>
  <si>
    <t>K3737-0.75</t>
  </si>
  <si>
    <t>K3737-1.00</t>
  </si>
  <si>
    <t>K3737-1.50</t>
  </si>
  <si>
    <t>K3737-2.00</t>
  </si>
  <si>
    <t>K3737-2.50</t>
  </si>
  <si>
    <t>K3737-3.00</t>
  </si>
  <si>
    <t>K3738-10KW-0.25</t>
  </si>
  <si>
    <t>K3738-10KW-0.50</t>
  </si>
  <si>
    <t>K3738-10KW-0.75</t>
  </si>
  <si>
    <t>K3738-10KW-1.00</t>
  </si>
  <si>
    <t>K3738-10KW-1.50</t>
  </si>
  <si>
    <t>K3738-10KW-2.00</t>
  </si>
  <si>
    <t>K3738-10KW-2.50</t>
  </si>
  <si>
    <t>K3738-10KW-3.00</t>
  </si>
  <si>
    <t>K3739-14KW-0.25</t>
  </si>
  <si>
    <t>K3739-14KW-0.50</t>
  </si>
  <si>
    <t>K3739-14KW-0.75</t>
  </si>
  <si>
    <t>K3739-14KW-1.00</t>
  </si>
  <si>
    <t>K3739-14KW-1.50</t>
  </si>
  <si>
    <t>K3739-14KW-2.00</t>
  </si>
  <si>
    <t>K3739-14KW-2.50</t>
  </si>
  <si>
    <t>K3739-14KW-3.00</t>
  </si>
  <si>
    <t>K3740-18KW-0.25</t>
  </si>
  <si>
    <t>K3740-18KW-0.50</t>
  </si>
  <si>
    <t>K3740-18KW-0.75</t>
  </si>
  <si>
    <t>K3740-18KW-1.00</t>
  </si>
  <si>
    <t>K3740-18KW-1.50</t>
  </si>
  <si>
    <t>K3740-18KW-2.00</t>
  </si>
  <si>
    <t>K3740-18KW-2.50</t>
  </si>
  <si>
    <t>K3740-18KW-3.00</t>
  </si>
  <si>
    <t>K3741-0.25</t>
  </si>
  <si>
    <t>K3741-0.50</t>
  </si>
  <si>
    <t>K3741-0.75</t>
  </si>
  <si>
    <t>K3741-1.00</t>
  </si>
  <si>
    <t>K3741-1.50</t>
  </si>
  <si>
    <t>K3741-2.00</t>
  </si>
  <si>
    <t>K3741-2.50</t>
  </si>
  <si>
    <t>K3741-3.00</t>
  </si>
  <si>
    <t>K3742-10KW-0.25</t>
  </si>
  <si>
    <t>K3742-10KW-0.50</t>
  </si>
  <si>
    <t>K3742-10KW-0.75</t>
  </si>
  <si>
    <t>K3742-10KW-1.00</t>
  </si>
  <si>
    <t>K3742-10KW-1.50</t>
  </si>
  <si>
    <t>K3742-10KW-2.00</t>
  </si>
  <si>
    <t>K3742-10KW-2.50</t>
  </si>
  <si>
    <t>K3742-10KW-3.00</t>
  </si>
  <si>
    <t>K3743-14KW-0.25</t>
  </si>
  <si>
    <t>K3743-14KW-0.50</t>
  </si>
  <si>
    <t>K3743-14KW-0.75</t>
  </si>
  <si>
    <t>K3743-14KW-1.00</t>
  </si>
  <si>
    <t>K3743-14KW-1.50</t>
  </si>
  <si>
    <t>K3743-14KW-2.00</t>
  </si>
  <si>
    <t>K3743-14KW-2.50</t>
  </si>
  <si>
    <t>K3743-14KW-3.00</t>
  </si>
  <si>
    <t>K3744-18KW-0.25</t>
  </si>
  <si>
    <t>K3744-18KW-0.50</t>
  </si>
  <si>
    <t>K3744-18KW-0.75</t>
  </si>
  <si>
    <t>K3744-18KW-1.00</t>
  </si>
  <si>
    <t>K3744-18KW-1.50</t>
  </si>
  <si>
    <t>K3744-18KW-2.00</t>
  </si>
  <si>
    <t>K3744-18KW-2.50</t>
  </si>
  <si>
    <t>K3744-18KW-3.00</t>
  </si>
  <si>
    <t>K3745-0.50</t>
  </si>
  <si>
    <t>K3745-0.75</t>
  </si>
  <si>
    <t>K3745-1.00</t>
  </si>
  <si>
    <t>K3745-1.50</t>
  </si>
  <si>
    <t>K3745-2.00</t>
  </si>
  <si>
    <t>K3745-2.50</t>
  </si>
  <si>
    <t>K3745-3.00</t>
  </si>
  <si>
    <t>K3746-10KW-0.50</t>
  </si>
  <si>
    <t>K3746-10KW-0.75</t>
  </si>
  <si>
    <t>K3746-10KW-1.00</t>
  </si>
  <si>
    <t>K3746-10KW-1.50</t>
  </si>
  <si>
    <t>K3746-10KW-2.00</t>
  </si>
  <si>
    <t>K3746-10KW-2.50</t>
  </si>
  <si>
    <t>K3746-10KW-3.00</t>
  </si>
  <si>
    <t>K3747-14KW-0.50</t>
  </si>
  <si>
    <t>K3747-14KW-0.75</t>
  </si>
  <si>
    <t>K3747-14KW-1.00</t>
  </si>
  <si>
    <t>K3747-14KW-1.50</t>
  </si>
  <si>
    <t>K3747-14KW-2.00</t>
  </si>
  <si>
    <t>K3747-14KW-2.50</t>
  </si>
  <si>
    <t>K3747-14KW-3.00</t>
  </si>
  <si>
    <t>K3748-18KW-0.50</t>
  </si>
  <si>
    <t>K3748-18KW-0.75</t>
  </si>
  <si>
    <t>K3748-18KW-1.00</t>
  </si>
  <si>
    <t>K3748-18KW-1.50</t>
  </si>
  <si>
    <t>K3748-18KW-2.00</t>
  </si>
  <si>
    <t>K3748-18KW-2.50</t>
  </si>
  <si>
    <t>K3748-18KW-3.00</t>
  </si>
  <si>
    <t>K3775-10KW</t>
  </si>
  <si>
    <t>K3776-10KW</t>
  </si>
  <si>
    <t>K3786</t>
  </si>
  <si>
    <t>SS3851</t>
  </si>
  <si>
    <t>K3787</t>
  </si>
  <si>
    <t>SS3852</t>
  </si>
  <si>
    <t>SS3853</t>
  </si>
  <si>
    <t>K3788-10KW</t>
  </si>
  <si>
    <t>K3794-14KW</t>
  </si>
  <si>
    <t>SS1625</t>
  </si>
  <si>
    <t>K3795-14KW</t>
  </si>
  <si>
    <t>SS1626</t>
  </si>
  <si>
    <t>K3796-14K</t>
  </si>
  <si>
    <t>SS1627</t>
  </si>
  <si>
    <t>SS1628</t>
  </si>
  <si>
    <t>K3797-14KW</t>
  </si>
  <si>
    <t>SS1629</t>
  </si>
  <si>
    <t>K3798-14KW</t>
  </si>
  <si>
    <t>K3799-14KW</t>
  </si>
  <si>
    <t>SS1630</t>
  </si>
  <si>
    <t>K3800-14KW</t>
  </si>
  <si>
    <t>SS1631</t>
  </si>
  <si>
    <t>K3801-14KW</t>
  </si>
  <si>
    <t>SS1632</t>
  </si>
  <si>
    <t>K3802-14KW</t>
  </si>
  <si>
    <t>SS1633</t>
  </si>
  <si>
    <t>SS1634</t>
  </si>
  <si>
    <t>K3803-14K</t>
  </si>
  <si>
    <t>SS1635</t>
  </si>
  <si>
    <t>K3804-14KY</t>
  </si>
  <si>
    <t>K3806-14KW</t>
  </si>
  <si>
    <t>SS3824</t>
  </si>
  <si>
    <t>K3807-14KW</t>
  </si>
  <si>
    <t>SS3826</t>
  </si>
  <si>
    <t>K3807-10KW</t>
  </si>
  <si>
    <t>K3806-10KW</t>
  </si>
  <si>
    <t>K3808-14KW</t>
  </si>
  <si>
    <t>SS3829</t>
  </si>
  <si>
    <t>K3808-10KW</t>
  </si>
  <si>
    <t>K3745-4.00</t>
  </si>
  <si>
    <t>K3745-5.00</t>
  </si>
  <si>
    <t>K3745-6.00</t>
  </si>
  <si>
    <t>K3746-10KW-4.00</t>
  </si>
  <si>
    <t>K3746-10KW-5.00</t>
  </si>
  <si>
    <t>K3746-10KW-6.00</t>
  </si>
  <si>
    <t>K3747-14KW-4.00</t>
  </si>
  <si>
    <t>K3747-14KW-5.00</t>
  </si>
  <si>
    <t>K3747-14KW-6.00</t>
  </si>
  <si>
    <t>K3748-18KW-4.00</t>
  </si>
  <si>
    <t>K3748-18KW-5.00</t>
  </si>
  <si>
    <t>K3748-18KW-6.00</t>
  </si>
  <si>
    <t>SS3857</t>
  </si>
  <si>
    <t>K3809-10KW</t>
  </si>
  <si>
    <t>K3810-10KW</t>
  </si>
  <si>
    <t>SS3859</t>
  </si>
  <si>
    <t>K3811-10KW</t>
  </si>
  <si>
    <t>SS3860</t>
  </si>
  <si>
    <t>K3812</t>
  </si>
  <si>
    <t>SS3861</t>
  </si>
  <si>
    <t>K3813</t>
  </si>
  <si>
    <t>SS3863</t>
  </si>
  <si>
    <t>K3814-14KR</t>
  </si>
  <si>
    <t>SS3855</t>
  </si>
  <si>
    <t>K3815-14KW</t>
  </si>
  <si>
    <t>SS3854</t>
  </si>
  <si>
    <t>K3844-14KW</t>
  </si>
  <si>
    <t>SS3757-Only Band</t>
  </si>
  <si>
    <t xml:space="preserve">Price of RBD </t>
  </si>
  <si>
    <t>SS1650</t>
  </si>
  <si>
    <t>K3845-10KR</t>
  </si>
  <si>
    <t>K3846-0.25</t>
  </si>
  <si>
    <t>K3846-0.50</t>
  </si>
  <si>
    <t>K3846-0.75</t>
  </si>
  <si>
    <t>K3846-1.50</t>
  </si>
  <si>
    <t>K3846-2.00</t>
  </si>
  <si>
    <t>K3847-10KW-0.25</t>
  </si>
  <si>
    <t>K3847-10KW-0.50</t>
  </si>
  <si>
    <t>K3847-10KW-0.75</t>
  </si>
  <si>
    <t>K3847-10KW-1.50</t>
  </si>
  <si>
    <t>K3847-10KW-2.00</t>
  </si>
  <si>
    <t>K3848-14KW-0.25</t>
  </si>
  <si>
    <t>K3848-14KW-0.50</t>
  </si>
  <si>
    <t>K3848-14KW-0.75</t>
  </si>
  <si>
    <t>K3848-14KW-1.50</t>
  </si>
  <si>
    <t>K3848-14KW-2.00</t>
  </si>
  <si>
    <t>K3849-18KW-0.25</t>
  </si>
  <si>
    <t>K3849-18KW-0.50</t>
  </si>
  <si>
    <t>K3849-18KW-0.75</t>
  </si>
  <si>
    <t>K3849-18KW-1.50</t>
  </si>
  <si>
    <t>K3849-18KW-2.00</t>
  </si>
  <si>
    <t>K2303</t>
  </si>
  <si>
    <t>K3637-10KR-1.50</t>
  </si>
  <si>
    <t>K3637-10KR-3.00</t>
  </si>
  <si>
    <t>K3883-10KR</t>
  </si>
  <si>
    <t>K3884-10KR</t>
  </si>
  <si>
    <t>center morganite-5MM</t>
  </si>
  <si>
    <t>K3885-10KR</t>
  </si>
  <si>
    <t>center morganite-6MM</t>
  </si>
  <si>
    <t>K3886-10KR</t>
  </si>
  <si>
    <t>center morganite-8MM</t>
  </si>
  <si>
    <t>K3887-10KR</t>
  </si>
  <si>
    <t>K3888-10KR</t>
  </si>
  <si>
    <t>K3889-10KR</t>
  </si>
  <si>
    <t>SS3917</t>
  </si>
  <si>
    <t>SS3918</t>
  </si>
  <si>
    <t>K3890-10KR</t>
  </si>
  <si>
    <t>K3905-10KW</t>
  </si>
  <si>
    <t>SS3922</t>
  </si>
  <si>
    <t>K3906-10KW</t>
  </si>
  <si>
    <t>SS3923</t>
  </si>
  <si>
    <t>K3921-14KW</t>
  </si>
  <si>
    <t>SS3740 Set</t>
  </si>
  <si>
    <t>K3934-14KW</t>
  </si>
  <si>
    <t>SS3866</t>
  </si>
  <si>
    <t>Peridot</t>
  </si>
  <si>
    <t>SS3879</t>
  </si>
  <si>
    <t>K3936-14KW</t>
  </si>
  <si>
    <t>Amethyst</t>
  </si>
  <si>
    <t>K3969-14KW</t>
  </si>
  <si>
    <t>SS3882</t>
  </si>
  <si>
    <t>K3970-14KW</t>
  </si>
  <si>
    <t>SS3877</t>
  </si>
  <si>
    <t>K3971-14KW</t>
  </si>
  <si>
    <t>SS3883</t>
  </si>
  <si>
    <t>K3972-14KR</t>
  </si>
  <si>
    <t>SS3901</t>
  </si>
  <si>
    <t>SS3876</t>
  </si>
  <si>
    <t>K3973-14KW</t>
  </si>
  <si>
    <t>K3974-14KW</t>
  </si>
  <si>
    <t>SS3893</t>
  </si>
  <si>
    <t>Blue Topaz</t>
  </si>
  <si>
    <t>K3637-10KR-2.00</t>
  </si>
  <si>
    <t>K3975-14KW</t>
  </si>
  <si>
    <t>SS3875</t>
  </si>
  <si>
    <t>SS1680</t>
  </si>
  <si>
    <t>K3982-14KR</t>
  </si>
  <si>
    <t>SS3960</t>
  </si>
  <si>
    <t>K4008-10KW</t>
  </si>
  <si>
    <t>K4044-14KW</t>
  </si>
  <si>
    <t>SS3900</t>
  </si>
  <si>
    <t>K4221-14KW</t>
  </si>
  <si>
    <t>SS4072</t>
  </si>
  <si>
    <t>K4222-10KR</t>
  </si>
  <si>
    <t>SS4073</t>
  </si>
  <si>
    <t>SS4075</t>
  </si>
  <si>
    <t>SS4085</t>
  </si>
  <si>
    <t>K4224-10KR</t>
  </si>
  <si>
    <t>K4223-10KR</t>
  </si>
  <si>
    <t>K4225-10KW</t>
  </si>
  <si>
    <t>SS4086</t>
  </si>
  <si>
    <t>K4226-10KR</t>
  </si>
  <si>
    <t>SS4102</t>
  </si>
  <si>
    <t>K4227-10KR</t>
  </si>
  <si>
    <t>SS4104</t>
  </si>
  <si>
    <t>K4228-10KR</t>
  </si>
  <si>
    <t>SS4105</t>
  </si>
  <si>
    <t>K4229-10KR</t>
  </si>
  <si>
    <t>SS4106</t>
  </si>
  <si>
    <t>K4230-10KR</t>
  </si>
  <si>
    <t>SS4107</t>
  </si>
  <si>
    <t>K4231-10KR</t>
  </si>
  <si>
    <t>SS4133</t>
  </si>
  <si>
    <t>K4232-10KR</t>
  </si>
  <si>
    <t>SS4146</t>
  </si>
  <si>
    <t>K4233-10KR</t>
  </si>
  <si>
    <t>SS4149</t>
  </si>
  <si>
    <t>K4234-10KR</t>
  </si>
  <si>
    <t>SS4150</t>
  </si>
  <si>
    <t>SS4151</t>
  </si>
  <si>
    <t>K4235-14KW</t>
  </si>
  <si>
    <t>K4236-10KW</t>
  </si>
  <si>
    <t>SS4152</t>
  </si>
  <si>
    <t>K4267-14KW</t>
  </si>
  <si>
    <t>SS4174</t>
  </si>
  <si>
    <t>K4277-10KW</t>
  </si>
  <si>
    <t>SS4180</t>
  </si>
  <si>
    <t>SS4153</t>
  </si>
  <si>
    <t>K4278-10KW</t>
  </si>
  <si>
    <t>K4279-10KW</t>
  </si>
  <si>
    <t>SS4154</t>
  </si>
  <si>
    <t>K4280-14KW</t>
  </si>
  <si>
    <t>SS4155</t>
  </si>
  <si>
    <t>SS4156</t>
  </si>
  <si>
    <t>K4282-10KW</t>
  </si>
  <si>
    <t>SS4158</t>
  </si>
  <si>
    <t>K4283-10KW</t>
  </si>
  <si>
    <t>SS4159</t>
  </si>
  <si>
    <t>SS4160</t>
  </si>
  <si>
    <t>K4284-10KW</t>
  </si>
  <si>
    <t>K4285</t>
  </si>
  <si>
    <t>SS4162</t>
  </si>
  <si>
    <t>K4286-14KW</t>
  </si>
  <si>
    <t>SS4163</t>
  </si>
  <si>
    <t>SS4165</t>
  </si>
  <si>
    <t>K4288-10KW</t>
  </si>
  <si>
    <t>SS4166</t>
  </si>
  <si>
    <t>K4287-10K</t>
  </si>
  <si>
    <t>K4281-10K</t>
  </si>
  <si>
    <t>K4304-10KW</t>
  </si>
  <si>
    <t>SS4167</t>
  </si>
  <si>
    <t>K4305-10KW</t>
  </si>
  <si>
    <t>SS4168</t>
  </si>
  <si>
    <t>K4306-14KW</t>
  </si>
  <si>
    <t>SS4172</t>
  </si>
  <si>
    <t>K4307-14KW</t>
  </si>
  <si>
    <t>K4308-10KW</t>
  </si>
  <si>
    <t>SS4181</t>
  </si>
  <si>
    <t>SS4178</t>
  </si>
  <si>
    <t>K4309</t>
  </si>
  <si>
    <t>SS4182</t>
  </si>
  <si>
    <t>K4310-10KW</t>
  </si>
  <si>
    <t>SS4183</t>
  </si>
  <si>
    <t>K4312</t>
  </si>
  <si>
    <t>SS4185</t>
  </si>
  <si>
    <t>K4313-14KW</t>
  </si>
  <si>
    <t>SS4196</t>
  </si>
  <si>
    <t>K4311</t>
  </si>
  <si>
    <t>SS4184</t>
  </si>
  <si>
    <t>K4314-14KW</t>
  </si>
  <si>
    <t>SS4200</t>
  </si>
  <si>
    <t>E1182</t>
  </si>
  <si>
    <t>Garnet</t>
  </si>
  <si>
    <t>E1183</t>
  </si>
  <si>
    <t>E1185</t>
  </si>
  <si>
    <t>E1193</t>
  </si>
  <si>
    <t>K4377-10KW</t>
  </si>
  <si>
    <t>K4378-10KW</t>
  </si>
  <si>
    <t>K4379-10KW</t>
  </si>
  <si>
    <t>K4380-10KW</t>
  </si>
  <si>
    <t>K4392-10KW</t>
  </si>
  <si>
    <t>SS4036</t>
  </si>
  <si>
    <t>SS4187</t>
  </si>
  <si>
    <t>K4395-10KW</t>
  </si>
  <si>
    <t>SS4188</t>
  </si>
  <si>
    <t>K4396-10KW</t>
  </si>
  <si>
    <t>SS4190</t>
  </si>
  <si>
    <t>K4397-10KW</t>
  </si>
  <si>
    <t>SS4191</t>
  </si>
  <si>
    <t>K4398-10KW</t>
  </si>
  <si>
    <t>SS4192</t>
  </si>
  <si>
    <t>SS4193</t>
  </si>
  <si>
    <t>K4399</t>
  </si>
  <si>
    <t>K4400</t>
  </si>
  <si>
    <t>SS4195</t>
  </si>
  <si>
    <t>SS4197</t>
  </si>
  <si>
    <t>K4401</t>
  </si>
  <si>
    <t>K4402-10KW</t>
  </si>
  <si>
    <t>SS4199</t>
  </si>
  <si>
    <t>K4403-10KW</t>
  </si>
  <si>
    <t>SS4208</t>
  </si>
  <si>
    <t>K4464-14KW</t>
  </si>
  <si>
    <t xml:space="preserve">SS4262 </t>
  </si>
  <si>
    <t>K1779-14KW-0.32</t>
  </si>
  <si>
    <t>K1779-14KW-0.50</t>
  </si>
  <si>
    <t>K1779-14KW-0.74</t>
  </si>
  <si>
    <t>K1779-14KW-1.00-IGI</t>
  </si>
  <si>
    <t>SS4209</t>
  </si>
  <si>
    <t>K4405</t>
  </si>
  <si>
    <t>SS4210</t>
  </si>
  <si>
    <t>K4406-14KW</t>
  </si>
  <si>
    <t>SS4220</t>
  </si>
  <si>
    <t>SS4225</t>
  </si>
  <si>
    <t>K4410</t>
  </si>
  <si>
    <t>SS4233</t>
  </si>
  <si>
    <t>K4393-10KW</t>
  </si>
  <si>
    <t>SS4186</t>
  </si>
  <si>
    <t>K4394-14KR</t>
  </si>
  <si>
    <t>K4076-14KW-0.25</t>
  </si>
  <si>
    <t>K4076-14KW-0.33</t>
  </si>
  <si>
    <t>K4076-14KW-0.50</t>
  </si>
  <si>
    <t>K4076-14KW-0.75</t>
  </si>
  <si>
    <t>K4076-14KW-1.00</t>
  </si>
  <si>
    <t>K4076-14KW-1.50</t>
  </si>
  <si>
    <t>SS3726 BAND</t>
  </si>
  <si>
    <t>K3627A</t>
  </si>
  <si>
    <t>Ring</t>
  </si>
  <si>
    <t>SS4350</t>
  </si>
  <si>
    <t>K4713-10KY</t>
  </si>
  <si>
    <t>SS4343</t>
  </si>
  <si>
    <t>Earrings</t>
  </si>
  <si>
    <t>K4714-14KY</t>
  </si>
  <si>
    <t>K4715-10KY</t>
  </si>
  <si>
    <t>SS4363</t>
  </si>
  <si>
    <t>K4716-10KW</t>
  </si>
  <si>
    <t>SS4364</t>
  </si>
  <si>
    <t>Band</t>
  </si>
  <si>
    <t>K4717-10KY</t>
  </si>
  <si>
    <t>SS4367</t>
  </si>
  <si>
    <t>K4718-14KW</t>
  </si>
  <si>
    <t>SS4373</t>
  </si>
  <si>
    <t>SS4401</t>
  </si>
  <si>
    <t>K4719</t>
  </si>
  <si>
    <t>SS4402</t>
  </si>
  <si>
    <t>K4720-10KW</t>
  </si>
  <si>
    <t>SS4400</t>
  </si>
  <si>
    <t>K4404-10KY</t>
  </si>
  <si>
    <t>Ruby</t>
  </si>
  <si>
    <t>Cubic Zirconia</t>
  </si>
  <si>
    <t>K4721-14KY</t>
  </si>
  <si>
    <t>K4409</t>
  </si>
  <si>
    <t>K4747-14KW</t>
  </si>
  <si>
    <t>K4748-14KW</t>
  </si>
  <si>
    <t>K4749-14KW</t>
  </si>
  <si>
    <t>Sachin</t>
  </si>
  <si>
    <t>K4750-14KW</t>
  </si>
  <si>
    <t>Rings</t>
  </si>
  <si>
    <t>K4754-14KW</t>
  </si>
  <si>
    <t>K4755-14KW</t>
  </si>
  <si>
    <t>K4756-14KW</t>
  </si>
  <si>
    <t>Pendants</t>
  </si>
  <si>
    <t>K4757-14KW</t>
  </si>
  <si>
    <t>K4758-14KW</t>
  </si>
  <si>
    <t>List on Overstock &amp; Website</t>
  </si>
  <si>
    <t>K4761-14KW</t>
  </si>
  <si>
    <t>K4762-14KW</t>
  </si>
  <si>
    <t>K4763-14KW</t>
  </si>
  <si>
    <t>K4764-14KW</t>
  </si>
  <si>
    <t>K4766-14KW</t>
  </si>
  <si>
    <t>K4767-14KW</t>
  </si>
  <si>
    <t>K4768-14KW</t>
  </si>
  <si>
    <t>K4769-14KW</t>
  </si>
  <si>
    <t>K4770-14KW</t>
  </si>
  <si>
    <t>K4771-14KW</t>
  </si>
  <si>
    <t>K4765-14KR</t>
  </si>
  <si>
    <t>K4772-14KW</t>
  </si>
  <si>
    <t>K4773-14KW</t>
  </si>
  <si>
    <t>K4774-14KW</t>
  </si>
  <si>
    <t>K4775-14KW</t>
  </si>
  <si>
    <t>K4776-14KW</t>
  </si>
  <si>
    <t>K4777-14KW</t>
  </si>
  <si>
    <t>K4778-14KW</t>
  </si>
  <si>
    <t>K4779-14KW</t>
  </si>
  <si>
    <t>K4780-14KW</t>
  </si>
  <si>
    <t>K4752-14KW</t>
  </si>
  <si>
    <t>K4753-14KW</t>
  </si>
  <si>
    <t>K4751-14KW</t>
  </si>
  <si>
    <t>Blue Diamond</t>
  </si>
  <si>
    <t>K4781-0.25</t>
  </si>
  <si>
    <t>K4781-0.50</t>
  </si>
  <si>
    <t>K4781-1.00</t>
  </si>
  <si>
    <t>K4781-1.50</t>
  </si>
  <si>
    <t>K4781-2.00</t>
  </si>
  <si>
    <t>K4781-10KW-0.25</t>
  </si>
  <si>
    <t>K4781-10KW-0.50</t>
  </si>
  <si>
    <t>K4781-10KW-1.00</t>
  </si>
  <si>
    <t>K4781-10KW-2.00</t>
  </si>
  <si>
    <t>K4781-14KW-0.25</t>
  </si>
  <si>
    <t>K4781-14KW-0.50</t>
  </si>
  <si>
    <t>K4781-14KW-1.00</t>
  </si>
  <si>
    <t>K4781-14KW-2.00</t>
  </si>
  <si>
    <t>K4781-18KW-0.25</t>
  </si>
  <si>
    <t>K4781-18KW-0.50</t>
  </si>
  <si>
    <t>K4781-18KW-1.00</t>
  </si>
  <si>
    <t>K4781-18KW-2.00</t>
  </si>
  <si>
    <t>K4781-10KW-1.50</t>
  </si>
  <si>
    <t>K4781-14KW-1.50</t>
  </si>
  <si>
    <t>K4781-18KW-1.50</t>
  </si>
  <si>
    <t>K4781-PB-0.25</t>
  </si>
  <si>
    <t>K4781-PB-0.50</t>
  </si>
  <si>
    <t>K4781-PB-1.00</t>
  </si>
  <si>
    <t>K4781-PB-1.50</t>
  </si>
  <si>
    <t>K4781-PB-2.00</t>
  </si>
  <si>
    <t>K4781-PB-10KW-0.25</t>
  </si>
  <si>
    <t>K4781-PB-10KW-0.50</t>
  </si>
  <si>
    <t>K4781-PB-10KW-1.00</t>
  </si>
  <si>
    <t>K4781-PB-10KW-1.50</t>
  </si>
  <si>
    <t>K4781-PB-10KW-2.00</t>
  </si>
  <si>
    <t>K4781-PB-14KW-0.25</t>
  </si>
  <si>
    <t>K4781-PB-14KW-0.50</t>
  </si>
  <si>
    <t>K4781-PB-14KW-1.00</t>
  </si>
  <si>
    <t>K4781-PB-14KW-1.50</t>
  </si>
  <si>
    <t>K4781-PB-14KW-2.00</t>
  </si>
  <si>
    <t>K4781-PB-18KW-0.25</t>
  </si>
  <si>
    <t>K4781-PB-18KW-0.50</t>
  </si>
  <si>
    <t>K4781-PB-18KW-1.00</t>
  </si>
  <si>
    <t>K4781-PB-18KW-1.50</t>
  </si>
  <si>
    <t>K4781-PB-18KW-2.00</t>
  </si>
  <si>
    <t>K4782-0.25</t>
  </si>
  <si>
    <t>K4782-0.50</t>
  </si>
  <si>
    <t>Earrings &amp; Pendats Set</t>
  </si>
  <si>
    <t>K4782-1.00</t>
  </si>
  <si>
    <t>K4782-1.50</t>
  </si>
  <si>
    <t>K4782-2.00</t>
  </si>
  <si>
    <t>10K</t>
  </si>
  <si>
    <t>K4782-10KW-0.25</t>
  </si>
  <si>
    <t>K4782-10KW-0.50</t>
  </si>
  <si>
    <t>K4782-10KW-1.00</t>
  </si>
  <si>
    <t>K4782-10KW-1.50</t>
  </si>
  <si>
    <t>K4782-10KW-2.00</t>
  </si>
  <si>
    <t>14K</t>
  </si>
  <si>
    <t>K4782-14KW-0.25</t>
  </si>
  <si>
    <t>K4782-14KW-0.50</t>
  </si>
  <si>
    <t>K4782-14KW-1.00</t>
  </si>
  <si>
    <t>K4782-14KW-2.00</t>
  </si>
  <si>
    <t>K4782-14KW-1.50</t>
  </si>
  <si>
    <t>K4782-18KW-0.25</t>
  </si>
  <si>
    <t>18K</t>
  </si>
  <si>
    <t>K4782-18KW-0.50</t>
  </si>
  <si>
    <t>K4782-18KW-1.00</t>
  </si>
  <si>
    <t>K4782-18KW-1.50</t>
  </si>
  <si>
    <t>K4782-18KW-2.00</t>
  </si>
  <si>
    <t>K4782-PB-0.25</t>
  </si>
  <si>
    <t>K4782-PB-0.50</t>
  </si>
  <si>
    <t>K4782-PB-1.00</t>
  </si>
  <si>
    <t>K4782-PB-1.50</t>
  </si>
  <si>
    <t>K4782-PB-2.00</t>
  </si>
  <si>
    <t>K4782-PB-10KW-0.25</t>
  </si>
  <si>
    <t>K4782-PB-10KW-0.50</t>
  </si>
  <si>
    <t>K4782-PB-10KW-1.00</t>
  </si>
  <si>
    <t>K4782-PB-10KW-1.50</t>
  </si>
  <si>
    <t>K4782-PB-10KW-2.00</t>
  </si>
  <si>
    <t>K4782-PB-14KW-0.25</t>
  </si>
  <si>
    <t>K4782-PB-14KW-0.50</t>
  </si>
  <si>
    <t>K4782-PB-14KW-1.00</t>
  </si>
  <si>
    <t>K4782-PB-14KW-1.50</t>
  </si>
  <si>
    <t>K4782-PB-14KW-2.00</t>
  </si>
  <si>
    <t>K4782-PB-18KW-0.25</t>
  </si>
  <si>
    <t>K4782-PB-18KW-0.50</t>
  </si>
  <si>
    <t>K4782-PB-18KW-1.00</t>
  </si>
  <si>
    <t>K4782-PB-18KW-1.50</t>
  </si>
  <si>
    <t>K4782-PB-18KW-2.00</t>
  </si>
  <si>
    <t>K4793-14KW</t>
  </si>
  <si>
    <t>K4794-14KW</t>
  </si>
  <si>
    <t>K4795-14KW</t>
  </si>
  <si>
    <t>K4796-14KW</t>
  </si>
  <si>
    <t>K4797-14KW</t>
  </si>
  <si>
    <t>K4798-14KW</t>
  </si>
  <si>
    <t>K4799-14KW</t>
  </si>
  <si>
    <t>K4800-14KW</t>
  </si>
  <si>
    <t>K4801-14KW</t>
  </si>
  <si>
    <t>K4802-14KW</t>
  </si>
  <si>
    <t>K4803-14KW</t>
  </si>
  <si>
    <t>K4804-14KW</t>
  </si>
  <si>
    <t>K4805-14KW</t>
  </si>
  <si>
    <t>K4806-14KW</t>
  </si>
  <si>
    <t>K4807-14KW</t>
  </si>
  <si>
    <t>K4808-14KW</t>
  </si>
  <si>
    <t>K4809-14KW</t>
  </si>
  <si>
    <t>K4810-14KW</t>
  </si>
  <si>
    <t>K4811-14KW</t>
  </si>
  <si>
    <t>K4812-14KW</t>
  </si>
  <si>
    <t>K4813-14KW</t>
  </si>
  <si>
    <t>SS4473</t>
  </si>
  <si>
    <t>K4814</t>
  </si>
  <si>
    <t>SS4474</t>
  </si>
  <si>
    <t>K4815</t>
  </si>
  <si>
    <t>SS4475</t>
  </si>
  <si>
    <t>SS4476</t>
  </si>
  <si>
    <t>K4816-14KY</t>
  </si>
  <si>
    <t>K4817</t>
  </si>
  <si>
    <t>SS4477</t>
  </si>
  <si>
    <t>SS4478</t>
  </si>
  <si>
    <t>K4818</t>
  </si>
  <si>
    <t>K4819-10KW</t>
  </si>
  <si>
    <t>SS4479</t>
  </si>
  <si>
    <t>K4820-14KW</t>
  </si>
  <si>
    <t>SS4480</t>
  </si>
  <si>
    <t>K4821</t>
  </si>
  <si>
    <t>SS4487</t>
  </si>
  <si>
    <t>SS4488</t>
  </si>
  <si>
    <t>K4822</t>
  </si>
  <si>
    <t>K4823-14KW</t>
  </si>
  <si>
    <t>K4824-14KW</t>
  </si>
  <si>
    <t>K4825-14KW</t>
  </si>
  <si>
    <t>K4826-14KW</t>
  </si>
  <si>
    <t>K4827-14KW</t>
  </si>
  <si>
    <t>K4828-14KW</t>
  </si>
  <si>
    <t>K4829-14KW</t>
  </si>
  <si>
    <t>K4830-14KW</t>
  </si>
  <si>
    <t>K4831-14KW</t>
  </si>
  <si>
    <t>K4832-14KW</t>
  </si>
  <si>
    <t>K4833-14KW</t>
  </si>
  <si>
    <t>K4834-14KW</t>
  </si>
  <si>
    <t>K4835-14KW</t>
  </si>
  <si>
    <t>K4836-14KW</t>
  </si>
  <si>
    <t>K4837-14KW</t>
  </si>
  <si>
    <t>K4838-14KW</t>
  </si>
  <si>
    <t>K4839-14KW</t>
  </si>
  <si>
    <t>K4840-14KW</t>
  </si>
  <si>
    <t>K4841-14KW</t>
  </si>
  <si>
    <t>K4842-14KW</t>
  </si>
  <si>
    <t>K4843-14KW</t>
  </si>
  <si>
    <t>K4844-14KW</t>
  </si>
  <si>
    <t>SS4519</t>
  </si>
  <si>
    <t>K4846-14K</t>
  </si>
  <si>
    <t>Pendant</t>
  </si>
  <si>
    <t>SS4518</t>
  </si>
  <si>
    <t>K4847-14KW</t>
  </si>
  <si>
    <t xml:space="preserve">SS1839 </t>
  </si>
  <si>
    <t>K4852-14KW</t>
  </si>
  <si>
    <t>K4853-14KW</t>
  </si>
  <si>
    <t>SS4534</t>
  </si>
  <si>
    <t>K4859-10KW</t>
  </si>
  <si>
    <t>K4860-10KW</t>
  </si>
  <si>
    <t>SS4535</t>
  </si>
  <si>
    <t>K1634A-14KW</t>
  </si>
  <si>
    <t>K4892-10KW</t>
  </si>
  <si>
    <t>SS4541</t>
  </si>
  <si>
    <t>SS4554</t>
  </si>
  <si>
    <t>SS4555</t>
  </si>
  <si>
    <t>K4901-10KW</t>
  </si>
  <si>
    <t>K4902-10KW</t>
  </si>
  <si>
    <t>SS4558</t>
  </si>
  <si>
    <t>Pendat</t>
  </si>
  <si>
    <t>SS4559</t>
  </si>
  <si>
    <t>K4904-10KW</t>
  </si>
  <si>
    <t>SS4560</t>
  </si>
  <si>
    <t>SS4561</t>
  </si>
  <si>
    <t>SS4562</t>
  </si>
  <si>
    <t>SS4565</t>
  </si>
  <si>
    <t>SS4566</t>
  </si>
  <si>
    <t>SS4571</t>
  </si>
  <si>
    <t>SS4572</t>
  </si>
  <si>
    <t>SS4567</t>
  </si>
  <si>
    <t>SS4568</t>
  </si>
  <si>
    <t>SS4569</t>
  </si>
  <si>
    <t>SS4570</t>
  </si>
  <si>
    <t>SS4573</t>
  </si>
  <si>
    <t>SS4578</t>
  </si>
  <si>
    <t>SS4282</t>
  </si>
  <si>
    <t>K4898-14KW</t>
  </si>
  <si>
    <t>K4899-10KW</t>
  </si>
  <si>
    <t>K4900-10KW</t>
  </si>
  <si>
    <t>K4903</t>
  </si>
  <si>
    <t>K4905-10KW</t>
  </si>
  <si>
    <t>K4906</t>
  </si>
  <si>
    <t>K4907-14KW</t>
  </si>
  <si>
    <t>K4908-14KBP</t>
  </si>
  <si>
    <t>K4909</t>
  </si>
  <si>
    <t>K4910</t>
  </si>
  <si>
    <t>K4911-14KW</t>
  </si>
  <si>
    <t>K4913-10KW</t>
  </si>
  <si>
    <t>K4915</t>
  </si>
  <si>
    <t>SS4278</t>
  </si>
  <si>
    <t>SS4574</t>
  </si>
  <si>
    <t>SS4576</t>
  </si>
  <si>
    <t>K4918</t>
  </si>
  <si>
    <t>K4919-14KW</t>
  </si>
  <si>
    <t>SS4579</t>
  </si>
  <si>
    <t>SS4580</t>
  </si>
  <si>
    <t>Earring</t>
  </si>
  <si>
    <t>K4921-14KW</t>
  </si>
  <si>
    <t>K4922-14KW</t>
  </si>
  <si>
    <t>SS4582</t>
  </si>
  <si>
    <t>SS4583</t>
  </si>
  <si>
    <t>Bracelet</t>
  </si>
  <si>
    <t>SS4585</t>
  </si>
  <si>
    <t>K4924-14KW</t>
  </si>
  <si>
    <t>SS4586</t>
  </si>
  <si>
    <t>SS4587</t>
  </si>
  <si>
    <t>SS4588</t>
  </si>
  <si>
    <t>Chain</t>
  </si>
  <si>
    <t>SS4589</t>
  </si>
  <si>
    <t>SS4590</t>
  </si>
  <si>
    <t>SS4591</t>
  </si>
  <si>
    <t>SS4592</t>
  </si>
  <si>
    <t>Lab Created White Sapphire</t>
  </si>
  <si>
    <t>K4912-10KR</t>
  </si>
  <si>
    <t>K4931</t>
  </si>
  <si>
    <t>K4914-10KR</t>
  </si>
  <si>
    <t>K4920</t>
  </si>
  <si>
    <t>K4923-14KW</t>
  </si>
  <si>
    <t>K4925</t>
  </si>
  <si>
    <t>K4926-14KW</t>
  </si>
  <si>
    <t>K4927-10KY</t>
  </si>
  <si>
    <t>K4928</t>
  </si>
  <si>
    <t>K4929-14KR</t>
  </si>
  <si>
    <t>K4932</t>
  </si>
  <si>
    <t>K4933</t>
  </si>
  <si>
    <t>K4930-14KW</t>
  </si>
  <si>
    <t>SS4593</t>
  </si>
  <si>
    <t>K4952</t>
  </si>
  <si>
    <t>SS4489</t>
  </si>
  <si>
    <t>SS4490</t>
  </si>
  <si>
    <t>K4953</t>
  </si>
  <si>
    <t>SS4495</t>
  </si>
  <si>
    <t>SS4499</t>
  </si>
  <si>
    <t>K4955</t>
  </si>
  <si>
    <t>K4956</t>
  </si>
  <si>
    <t>SS4500</t>
  </si>
  <si>
    <t>SS4520</t>
  </si>
  <si>
    <t>K4957</t>
  </si>
  <si>
    <t>K4958</t>
  </si>
  <si>
    <t>SS4526</t>
  </si>
  <si>
    <t>SS4527</t>
  </si>
  <si>
    <t>2.40 GR</t>
  </si>
  <si>
    <t xml:space="preserve">3.30 GR </t>
  </si>
  <si>
    <t>Told By Upendra</t>
  </si>
  <si>
    <t>K4959-10KW</t>
  </si>
  <si>
    <t>K4960-10KW</t>
  </si>
  <si>
    <t>SS4533</t>
  </si>
  <si>
    <t>K4961-10KW</t>
  </si>
  <si>
    <t>SS4536</t>
  </si>
  <si>
    <t>K4962-10KW</t>
  </si>
  <si>
    <t>SS4531</t>
  </si>
  <si>
    <t>K4963-10KW</t>
  </si>
  <si>
    <t>SS4532</t>
  </si>
  <si>
    <t>SS4553</t>
  </si>
  <si>
    <t>K4969-10KW</t>
  </si>
  <si>
    <t>SS4540</t>
  </si>
  <si>
    <t>K4970-10KR</t>
  </si>
  <si>
    <t>K4971-10KR</t>
  </si>
  <si>
    <t>SS4542</t>
  </si>
  <si>
    <t>SS4552</t>
  </si>
  <si>
    <t>K4972-14KW</t>
  </si>
  <si>
    <t>SS4543</t>
  </si>
  <si>
    <t>K4973-14KW</t>
  </si>
  <si>
    <t>SS4545</t>
  </si>
  <si>
    <t>K4974-14KW</t>
  </si>
  <si>
    <t>RBD</t>
  </si>
  <si>
    <t>SS4546</t>
  </si>
  <si>
    <t>K4975-14KW</t>
  </si>
  <si>
    <t>SS4547</t>
  </si>
  <si>
    <t>K4954-14KW</t>
  </si>
  <si>
    <t>K4976</t>
  </si>
  <si>
    <t>SS1906</t>
  </si>
  <si>
    <t>SS1893</t>
  </si>
  <si>
    <t>SS1894</t>
  </si>
  <si>
    <t>SS1896</t>
  </si>
  <si>
    <t>SS1908</t>
  </si>
  <si>
    <t>SS1895</t>
  </si>
  <si>
    <t>SS1919</t>
  </si>
  <si>
    <t>SS1899</t>
  </si>
  <si>
    <t>SS1923</t>
  </si>
  <si>
    <t>SS1897</t>
  </si>
  <si>
    <t>SS1898</t>
  </si>
  <si>
    <t>SS1920</t>
  </si>
  <si>
    <t>SS1922</t>
  </si>
  <si>
    <t>SS1924</t>
  </si>
  <si>
    <t>SS1907</t>
  </si>
  <si>
    <t>SS1915</t>
  </si>
  <si>
    <t>SS1901</t>
  </si>
  <si>
    <t>SS1900</t>
  </si>
  <si>
    <t>SS1921</t>
  </si>
  <si>
    <t>SS1913</t>
  </si>
  <si>
    <t>SS1916</t>
  </si>
  <si>
    <t>SS1917</t>
  </si>
  <si>
    <t>SS1914</t>
  </si>
  <si>
    <t>SS1909</t>
  </si>
  <si>
    <t>SS1905</t>
  </si>
  <si>
    <t>SS1912</t>
  </si>
  <si>
    <t>SS1911</t>
  </si>
  <si>
    <t>SS1903</t>
  </si>
  <si>
    <t>SS1904</t>
  </si>
  <si>
    <t>SS1902</t>
  </si>
  <si>
    <t>SS1910</t>
  </si>
  <si>
    <t>SS1918</t>
  </si>
  <si>
    <t>SS4494</t>
  </si>
  <si>
    <t>K4980-14KW</t>
  </si>
  <si>
    <t>K4981-14KW</t>
  </si>
  <si>
    <t>SS4497</t>
  </si>
  <si>
    <t>SS4498</t>
  </si>
  <si>
    <t>K4982</t>
  </si>
  <si>
    <t>Black &amp; White Diamond</t>
  </si>
  <si>
    <t>SS4501</t>
  </si>
  <si>
    <t>K4983</t>
  </si>
  <si>
    <t>K4984</t>
  </si>
  <si>
    <t>SS4507</t>
  </si>
  <si>
    <t>K4985</t>
  </si>
  <si>
    <t>SS4508</t>
  </si>
  <si>
    <t>K4986</t>
  </si>
  <si>
    <t>SS4509</t>
  </si>
  <si>
    <t>K4987</t>
  </si>
  <si>
    <t>SS4510</t>
  </si>
  <si>
    <t>K4988</t>
  </si>
  <si>
    <t>SS4511</t>
  </si>
  <si>
    <t>SS4512</t>
  </si>
  <si>
    <t>K4989-14KW</t>
  </si>
  <si>
    <t>K4990</t>
  </si>
  <si>
    <t>SS4513</t>
  </si>
  <si>
    <t>SS4514</t>
  </si>
  <si>
    <t>K4992-10KW</t>
  </si>
  <si>
    <t>SS4515</t>
  </si>
  <si>
    <t>SS4516</t>
  </si>
  <si>
    <t>K4993-14KW</t>
  </si>
  <si>
    <t>SS4517</t>
  </si>
  <si>
    <t>K4994-10KW</t>
  </si>
  <si>
    <t>SS4234</t>
  </si>
  <si>
    <t>K4997-14KW</t>
  </si>
  <si>
    <t>K4998-10KW</t>
  </si>
  <si>
    <t>SS4242</t>
  </si>
  <si>
    <t>K4999-10KW</t>
  </si>
  <si>
    <t>SS4243</t>
  </si>
  <si>
    <t>SS4253</t>
  </si>
  <si>
    <t>K5000-14KW</t>
  </si>
  <si>
    <t>K5001-14KW</t>
  </si>
  <si>
    <t>SS4254</t>
  </si>
  <si>
    <t>K5002-10KW</t>
  </si>
  <si>
    <t>SS4264</t>
  </si>
  <si>
    <t>SS4349</t>
  </si>
  <si>
    <t>SS4595</t>
  </si>
  <si>
    <t>Tanzanite</t>
  </si>
  <si>
    <t>SS4596</t>
  </si>
  <si>
    <t>SS4597</t>
  </si>
  <si>
    <t>SS4600</t>
  </si>
  <si>
    <t>SS4601</t>
  </si>
  <si>
    <t>K5013-10KW</t>
  </si>
  <si>
    <t>K5012-10KR</t>
  </si>
  <si>
    <t>SS4602</t>
  </si>
  <si>
    <t>K5014-10KR</t>
  </si>
  <si>
    <t>SS4616</t>
  </si>
  <si>
    <t>K5015-14KR</t>
  </si>
  <si>
    <t>SS4617</t>
  </si>
  <si>
    <t>K5016-14KW</t>
  </si>
  <si>
    <t>SS4618</t>
  </si>
  <si>
    <t>K5017-10KW</t>
  </si>
  <si>
    <t>K5018-14KW</t>
  </si>
  <si>
    <t>SS4632</t>
  </si>
  <si>
    <t>K5019-14KW</t>
  </si>
  <si>
    <t>SS4625</t>
  </si>
  <si>
    <t>K5020-10KW</t>
  </si>
  <si>
    <t>SS4629</t>
  </si>
  <si>
    <t>K5021-10KW</t>
  </si>
  <si>
    <t>SS4630</t>
  </si>
  <si>
    <t>SS4631</t>
  </si>
  <si>
    <t>K5022-14KR</t>
  </si>
  <si>
    <t>SS4634</t>
  </si>
  <si>
    <t>K5023</t>
  </si>
  <si>
    <t>K4991-10KY</t>
  </si>
  <si>
    <t>K5026-10KR</t>
  </si>
  <si>
    <t>K5027</t>
  </si>
  <si>
    <t>K5028</t>
  </si>
  <si>
    <t>K5029-10KY</t>
  </si>
  <si>
    <t>K5043-10KW</t>
  </si>
  <si>
    <t>SS4384</t>
  </si>
  <si>
    <t>K5044-10KW</t>
  </si>
  <si>
    <t>SS3911</t>
  </si>
  <si>
    <t>SS4375</t>
  </si>
  <si>
    <t>Tsavorite</t>
  </si>
  <si>
    <t>K5045-14KW</t>
  </si>
  <si>
    <t>SS4381-SET-KS705</t>
  </si>
  <si>
    <t>K5042-10KW</t>
  </si>
  <si>
    <t>K5138-10KW</t>
  </si>
  <si>
    <t>SS4740</t>
  </si>
  <si>
    <t>K5139-10KW</t>
  </si>
  <si>
    <t>SS4741</t>
  </si>
  <si>
    <t>K3124-14KW-0.75</t>
  </si>
  <si>
    <t>K3124-14KW-1.00</t>
  </si>
  <si>
    <t>K5207-14KW</t>
  </si>
  <si>
    <t>SS4814</t>
  </si>
  <si>
    <t>K5209-10KW</t>
  </si>
  <si>
    <t>K5210-10KW</t>
  </si>
  <si>
    <t>SS4815</t>
  </si>
  <si>
    <t>K5211-10KW</t>
  </si>
  <si>
    <t>SS4816</t>
  </si>
  <si>
    <t>K5212-10KW</t>
  </si>
  <si>
    <t>SS4817</t>
  </si>
  <si>
    <t>K5272-10KW</t>
  </si>
  <si>
    <t>SS4813</t>
  </si>
  <si>
    <t>SS4828</t>
  </si>
  <si>
    <t>K5275-14KW</t>
  </si>
  <si>
    <t>SS4829</t>
  </si>
  <si>
    <t>K5221-14KW</t>
  </si>
  <si>
    <t>K5302-14KW</t>
  </si>
  <si>
    <t>SS1899 (semi mount)</t>
  </si>
  <si>
    <t>K5303-14KW</t>
  </si>
  <si>
    <t>SS1911 (semi mount)</t>
  </si>
  <si>
    <t>K5304-14KW</t>
  </si>
  <si>
    <t>SS1910 (semi mount)</t>
  </si>
  <si>
    <t>K5305-14KW</t>
  </si>
  <si>
    <t>SS1901 (semi mount)</t>
  </si>
  <si>
    <t>K5306-14KW</t>
  </si>
  <si>
    <t>SS1920 (semi mount)</t>
  </si>
  <si>
    <t>K5307-14KW</t>
  </si>
  <si>
    <t>SS1904 (semi mount)</t>
  </si>
  <si>
    <t>K5308-14KR</t>
  </si>
  <si>
    <t>K5309-14KW</t>
  </si>
  <si>
    <t>K5310-14KW</t>
  </si>
  <si>
    <t>K5311-14KW</t>
  </si>
  <si>
    <t>K5312-14KW</t>
  </si>
  <si>
    <t>K5313-14KW</t>
  </si>
  <si>
    <t>K5314-14KW</t>
  </si>
  <si>
    <t>K5315-14KW</t>
  </si>
  <si>
    <t>K5316-14KW</t>
  </si>
  <si>
    <t>K5317-14KW</t>
  </si>
  <si>
    <t>K5318-14KW</t>
  </si>
  <si>
    <t>K5319-14KW</t>
  </si>
  <si>
    <t>K5259-14KW</t>
  </si>
  <si>
    <t>K5346-14KW</t>
  </si>
  <si>
    <t>SS1924 (center 0.74 ct.)</t>
  </si>
  <si>
    <t>SS1904 (center 0.74 ct.)</t>
  </si>
  <si>
    <t>SS1920 (center 0.74 ct.)</t>
  </si>
  <si>
    <t>SS1901 (center 0.74 ct.)</t>
  </si>
  <si>
    <t>SS1910 (center 0.74 ct.)</t>
  </si>
  <si>
    <t>SS1911 (center 0.74 ct.)</t>
  </si>
  <si>
    <t>SS1899 (center 0.74 ct.)</t>
  </si>
  <si>
    <t>SS1918 (center 0.74 ct.)</t>
  </si>
  <si>
    <t>SS1912 (center 0.74 ct.)</t>
  </si>
  <si>
    <t>SS1917 (center 0.74 ct.)</t>
  </si>
  <si>
    <t>SS1921 (center 0.74 ct.)</t>
  </si>
  <si>
    <t>SS1907 (center 0.74 ct.)</t>
  </si>
  <si>
    <t>SS1902 (center 0.74 ct.)</t>
  </si>
  <si>
    <t>SS1913 (center 0.74 ct.)</t>
  </si>
  <si>
    <t>LC1029</t>
  </si>
  <si>
    <t>Center Lab Created Pink Sapphire</t>
  </si>
  <si>
    <t>Center Lab Created Blue Sapphire</t>
  </si>
  <si>
    <t>LC1030</t>
  </si>
  <si>
    <t>LC1031</t>
  </si>
  <si>
    <t>Center Lab Created Emerald</t>
  </si>
  <si>
    <t>LC1032</t>
  </si>
  <si>
    <t>Center Lab Created White Sapphire</t>
  </si>
  <si>
    <t>Lab Created Blue Sapphire</t>
  </si>
  <si>
    <t>Lab Created Pink Sapphire</t>
  </si>
  <si>
    <t>Lab Created Emerald</t>
  </si>
  <si>
    <t>LC1033</t>
  </si>
  <si>
    <t>Center Lab Created Ruby</t>
  </si>
  <si>
    <t>Lab Created Ruby</t>
  </si>
  <si>
    <t>LC1034</t>
  </si>
  <si>
    <t>LC1035</t>
  </si>
  <si>
    <t>LC1036</t>
  </si>
  <si>
    <t>LC1037</t>
  </si>
  <si>
    <t>LC1038</t>
  </si>
  <si>
    <t>LC1039</t>
  </si>
  <si>
    <t>LC1040</t>
  </si>
  <si>
    <t>LC1041</t>
  </si>
  <si>
    <t>LC1042</t>
  </si>
  <si>
    <t>LC1043</t>
  </si>
  <si>
    <t>LC1044</t>
  </si>
  <si>
    <t>LC1045</t>
  </si>
  <si>
    <t>LC1046</t>
  </si>
  <si>
    <t>LC1047</t>
  </si>
  <si>
    <t>LC1048</t>
  </si>
  <si>
    <t>LC1049</t>
  </si>
  <si>
    <t>LC1050</t>
  </si>
  <si>
    <t>LC1051</t>
  </si>
  <si>
    <t>LC1052</t>
  </si>
  <si>
    <t>LC1053</t>
  </si>
  <si>
    <t>LC1054</t>
  </si>
  <si>
    <t>LC1055</t>
  </si>
  <si>
    <t>LC1056</t>
  </si>
  <si>
    <t>LC1057</t>
  </si>
  <si>
    <t>LC1058</t>
  </si>
  <si>
    <t>LC1059</t>
  </si>
  <si>
    <t>LC1060</t>
  </si>
  <si>
    <t>LC1061</t>
  </si>
  <si>
    <t>LC1062</t>
  </si>
  <si>
    <t>LC1063</t>
  </si>
  <si>
    <t>LC1064</t>
  </si>
  <si>
    <t>LC1065</t>
  </si>
  <si>
    <t>LC1066</t>
  </si>
  <si>
    <t>LC1067</t>
  </si>
  <si>
    <t>LC1068</t>
  </si>
  <si>
    <t>LC1069</t>
  </si>
  <si>
    <t>LC1070</t>
  </si>
  <si>
    <t>LC1071</t>
  </si>
  <si>
    <t>LC1072</t>
  </si>
  <si>
    <t>LC1073</t>
  </si>
  <si>
    <t>LC1074</t>
  </si>
  <si>
    <t>LC1075</t>
  </si>
  <si>
    <t>LC1076</t>
  </si>
  <si>
    <t>LC1077</t>
  </si>
  <si>
    <t>LC1078</t>
  </si>
  <si>
    <t>LC1079</t>
  </si>
  <si>
    <t>LC1080</t>
  </si>
  <si>
    <t>LC1081</t>
  </si>
  <si>
    <t>LC1082</t>
  </si>
  <si>
    <t>LC1083</t>
  </si>
  <si>
    <t>LC1084</t>
  </si>
  <si>
    <t>LC1085</t>
  </si>
  <si>
    <t>LC1086</t>
  </si>
  <si>
    <t>LC1087</t>
  </si>
  <si>
    <t>LC1088</t>
  </si>
  <si>
    <t>LC1089</t>
  </si>
  <si>
    <t>LC1090</t>
  </si>
  <si>
    <t>LC1091</t>
  </si>
  <si>
    <t>LC1092</t>
  </si>
  <si>
    <t>LC1093</t>
  </si>
  <si>
    <t>LC1094</t>
  </si>
  <si>
    <t>LC1095</t>
  </si>
  <si>
    <t>LC1096</t>
  </si>
  <si>
    <t>LC1097</t>
  </si>
  <si>
    <t>LC1098</t>
  </si>
  <si>
    <t>LC1099</t>
  </si>
  <si>
    <t>LC1100</t>
  </si>
  <si>
    <t>LC1101</t>
  </si>
  <si>
    <t>LC1102</t>
  </si>
  <si>
    <t>LC1103</t>
  </si>
  <si>
    <t>LC1104</t>
  </si>
  <si>
    <t>LC1105</t>
  </si>
  <si>
    <t>LC1106</t>
  </si>
  <si>
    <t>LC1107</t>
  </si>
  <si>
    <t>LC1108</t>
  </si>
  <si>
    <t>LC1109</t>
  </si>
  <si>
    <t>LC1110</t>
  </si>
  <si>
    <t>LC1111</t>
  </si>
  <si>
    <t>LC1112</t>
  </si>
  <si>
    <t>LC1113</t>
  </si>
  <si>
    <t>LC1114</t>
  </si>
  <si>
    <t>LC1115</t>
  </si>
  <si>
    <t>LC1116</t>
  </si>
  <si>
    <t>LC1117</t>
  </si>
  <si>
    <t>LC1118</t>
  </si>
  <si>
    <t>LC1119</t>
  </si>
  <si>
    <t>LC1120</t>
  </si>
  <si>
    <t>LC1121</t>
  </si>
  <si>
    <t>LC1122</t>
  </si>
  <si>
    <t>LC1123</t>
  </si>
  <si>
    <t>LC1124</t>
  </si>
  <si>
    <t>LC1125</t>
  </si>
  <si>
    <t>LC1126</t>
  </si>
  <si>
    <t>LC1127</t>
  </si>
  <si>
    <t>LC1128</t>
  </si>
  <si>
    <t>LC1129</t>
  </si>
  <si>
    <t>LC1130</t>
  </si>
  <si>
    <t>LC1131</t>
  </si>
  <si>
    <t>LC1132</t>
  </si>
  <si>
    <t>LC1133</t>
  </si>
  <si>
    <t>LC1134</t>
  </si>
  <si>
    <t>LC1135</t>
  </si>
  <si>
    <t>LC1136</t>
  </si>
  <si>
    <t>LC1137</t>
  </si>
  <si>
    <t>LC1138</t>
  </si>
  <si>
    <t>K1792-0.20</t>
  </si>
  <si>
    <t>K1792-0.33</t>
  </si>
  <si>
    <t>K3585-0.50</t>
  </si>
  <si>
    <t>K3585-0.75</t>
  </si>
  <si>
    <t>K3585-1.00</t>
  </si>
  <si>
    <t>Change</t>
  </si>
  <si>
    <t>LC1167-3972</t>
  </si>
  <si>
    <t>LC1168-3972</t>
  </si>
  <si>
    <t>LC1169-3972</t>
  </si>
  <si>
    <t>LC1170-3972</t>
  </si>
  <si>
    <t>LC1171-3972</t>
  </si>
  <si>
    <t>LC1172-3969</t>
  </si>
  <si>
    <t>LC1173-3969</t>
  </si>
  <si>
    <t>LC1174-3969</t>
  </si>
  <si>
    <t>LC1175-3969</t>
  </si>
  <si>
    <t>LC1176-3969</t>
  </si>
  <si>
    <t>LC1177</t>
  </si>
  <si>
    <t>LC1178</t>
  </si>
  <si>
    <t>LC1179</t>
  </si>
  <si>
    <t>LC1180</t>
  </si>
  <si>
    <t>LC1181</t>
  </si>
  <si>
    <t>LC1142-3934</t>
  </si>
  <si>
    <t>LC1143-3934</t>
  </si>
  <si>
    <t>LC1144-3934</t>
  </si>
  <si>
    <t>LC1145-3934</t>
  </si>
  <si>
    <t>LC1146-3934</t>
  </si>
  <si>
    <t>LC1147-3971</t>
  </si>
  <si>
    <t>LC1148-3971</t>
  </si>
  <si>
    <t>LC1149-3971</t>
  </si>
  <si>
    <t>LC1150-3971</t>
  </si>
  <si>
    <t>LC1151-3971</t>
  </si>
  <si>
    <t>LC1152-3936</t>
  </si>
  <si>
    <t>LC1153-3936</t>
  </si>
  <si>
    <t>LC1154-3936</t>
  </si>
  <si>
    <t>LC1155-3936</t>
  </si>
  <si>
    <t>LC1156-3936</t>
  </si>
  <si>
    <t>LC1157-3524</t>
  </si>
  <si>
    <t>LC1158-3524</t>
  </si>
  <si>
    <t>LC1159-3524</t>
  </si>
  <si>
    <t>LC1160-3524</t>
  </si>
  <si>
    <t>LC1161-3524</t>
  </si>
  <si>
    <t>LC1162-3291</t>
  </si>
  <si>
    <t>LC1163-3291</t>
  </si>
  <si>
    <t>LC1164-3291</t>
  </si>
  <si>
    <t>LC1165-3291</t>
  </si>
  <si>
    <t>LC1166-3291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</si>
</sst>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0"/>
    <numFmt numFmtId="166" formatCode="#0.000"/>
    <numFmt numFmtId="167" formatCode="#0.00"/>
  </numFmts>
  <fonts count="2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75"/>
      <color indexed="8"/>
      <name val="Calibri"/>
      <family val="2"/>
    </font>
    <font>
      <sz val="9.75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6" applyNumberFormat="0" applyAlignment="0" applyProtection="0"/>
    <xf numFmtId="0" fontId="12" fillId="9" borderId="7" applyNumberFormat="0" applyAlignment="0" applyProtection="0"/>
    <xf numFmtId="0" fontId="13" fillId="9" borderId="6" applyNumberFormat="0" applyAlignment="0" applyProtection="0"/>
    <xf numFmtId="0" fontId="14" fillId="0" borderId="8" applyNumberFormat="0" applyFill="0" applyAlignment="0" applyProtection="0"/>
    <xf numFmtId="0" fontId="15" fillId="10" borderId="9" applyNumberFormat="0" applyAlignment="0" applyProtection="0"/>
    <xf numFmtId="0" fontId="2" fillId="0" borderId="0" applyNumberFormat="0" applyFill="0" applyBorder="0" applyAlignment="0" applyProtection="0"/>
    <xf numFmtId="0" fontId="3" fillId="11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8" fillId="35" borderId="0" applyNumberFormat="0" applyBorder="0" applyAlignment="0" applyProtection="0"/>
  </cellStyleXfs>
  <cellXfs count="137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2" fontId="1" fillId="0" borderId="0" xfId="0" applyNumberFormat="1" applyFont="1" applyBorder="1"/>
    <xf numFmtId="9" fontId="1" fillId="0" borderId="0" xfId="0" applyNumberFormat="1" applyFon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2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0" xfId="0" applyFill="1"/>
    <xf numFmtId="0" fontId="0" fillId="0" borderId="0" xfId="0" applyFill="1" applyBorder="1"/>
    <xf numFmtId="0" fontId="0" fillId="3" borderId="0" xfId="0" applyFill="1"/>
    <xf numFmtId="0" fontId="0" fillId="0" borderId="0" xfId="0" applyBorder="1"/>
    <xf numFmtId="0" fontId="0" fillId="4" borderId="0" xfId="0" applyFill="1"/>
    <xf numFmtId="0" fontId="0" fillId="0" borderId="0" xfId="0" applyFill="1"/>
    <xf numFmtId="0" fontId="0" fillId="0" borderId="0" xfId="0"/>
    <xf numFmtId="0" fontId="0" fillId="36" borderId="0" xfId="0" applyFill="1"/>
    <xf numFmtId="0" fontId="19" fillId="4" borderId="0" xfId="0" applyFont="1" applyFill="1"/>
    <xf numFmtId="0" fontId="19" fillId="0" borderId="0" xfId="0" applyFont="1"/>
    <xf numFmtId="49" fontId="19" fillId="0" borderId="0" xfId="0" quotePrefix="1" applyNumberFormat="1" applyFont="1"/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164" fontId="0" fillId="0" borderId="0" xfId="0" applyNumberFormat="1" applyBorder="1"/>
    <xf numFmtId="2" fontId="0" fillId="0" borderId="0" xfId="0" applyNumberFormat="1" applyFill="1" applyBorder="1"/>
    <xf numFmtId="2" fontId="0" fillId="0" borderId="0" xfId="0" applyNumberFormat="1" applyBorder="1"/>
    <xf numFmtId="0" fontId="0" fillId="36" borderId="0" xfId="0" applyFill="1" applyProtection="1">
      <protection locked="0"/>
    </xf>
    <xf numFmtId="0" fontId="0" fillId="0" borderId="0" xfId="0" applyFont="1" applyFill="1"/>
    <xf numFmtId="0" fontId="0" fillId="0" borderId="1" xfId="0" applyFont="1" applyFill="1" applyBorder="1"/>
    <xf numFmtId="164" fontId="0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0" xfId="0" applyFont="1" applyFill="1" applyBorder="1"/>
    <xf numFmtId="2" fontId="0" fillId="0" borderId="2" xfId="0" applyNumberFormat="1" applyFont="1" applyFill="1" applyBorder="1"/>
    <xf numFmtId="0" fontId="0" fillId="4" borderId="0" xfId="0" applyFont="1" applyFill="1"/>
    <xf numFmtId="0" fontId="0" fillId="37" borderId="0" xfId="0" applyFill="1"/>
    <xf numFmtId="0" fontId="0" fillId="38" borderId="0" xfId="0" applyFill="1"/>
    <xf numFmtId="2" fontId="13" fillId="9" borderId="6" xfId="11" applyNumberFormat="1"/>
    <xf numFmtId="0" fontId="0" fillId="0" borderId="0" xfId="0" applyFill="1" applyProtection="1">
      <protection locked="0"/>
    </xf>
    <xf numFmtId="0" fontId="0" fillId="39" borderId="0" xfId="0" applyFill="1"/>
    <xf numFmtId="0" fontId="0" fillId="39" borderId="1" xfId="0" applyFill="1" applyBorder="1"/>
    <xf numFmtId="164" fontId="0" fillId="39" borderId="1" xfId="0" applyNumberFormat="1" applyFill="1" applyBorder="1"/>
    <xf numFmtId="2" fontId="0" fillId="39" borderId="1" xfId="0" applyNumberFormat="1" applyFill="1" applyBorder="1"/>
    <xf numFmtId="0" fontId="0" fillId="39" borderId="0" xfId="0" applyFill="1" applyBorder="1"/>
    <xf numFmtId="2" fontId="0" fillId="39" borderId="2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2" fontId="0" fillId="2" borderId="2" xfId="0" applyNumberFormat="1" applyFill="1" applyBorder="1"/>
    <xf numFmtId="0" fontId="0" fillId="39" borderId="0" xfId="0" applyFill="1" applyProtection="1">
      <protection locked="0"/>
    </xf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2" borderId="1" xfId="0" applyFill="1" applyBorder="1"/>
    <xf numFmtId="164" fontId="0" fillId="42" borderId="1" xfId="0" applyNumberFormat="1" applyFill="1" applyBorder="1"/>
    <xf numFmtId="2" fontId="0" fillId="42" borderId="1" xfId="0" applyNumberFormat="1" applyFill="1" applyBorder="1"/>
    <xf numFmtId="0" fontId="0" fillId="42" borderId="0" xfId="0" applyFill="1" applyBorder="1"/>
    <xf numFmtId="2" fontId="0" fillId="42" borderId="2" xfId="0" applyNumberFormat="1" applyFill="1" applyBorder="1"/>
    <xf numFmtId="0" fontId="0" fillId="43" borderId="0" xfId="0" applyFill="1"/>
    <xf numFmtId="0" fontId="0" fillId="43" borderId="1" xfId="0" applyFill="1" applyBorder="1"/>
    <xf numFmtId="164" fontId="0" fillId="43" borderId="1" xfId="0" applyNumberFormat="1" applyFill="1" applyBorder="1"/>
    <xf numFmtId="2" fontId="0" fillId="43" borderId="1" xfId="0" applyNumberFormat="1" applyFill="1" applyBorder="1"/>
    <xf numFmtId="0" fontId="0" fillId="43" borderId="0" xfId="0" applyFill="1" applyBorder="1"/>
    <xf numFmtId="2" fontId="0" fillId="43" borderId="2" xfId="0" applyNumberFormat="1" applyFill="1" applyBorder="1"/>
    <xf numFmtId="0" fontId="19" fillId="39" borderId="0" xfId="0" applyFont="1" applyFill="1"/>
    <xf numFmtId="0" fontId="19" fillId="0" borderId="0" xfId="0" applyFont="1" applyFill="1"/>
    <xf numFmtId="165" fontId="19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4" borderId="0" xfId="0" applyFill="1" applyBorder="1"/>
    <xf numFmtId="2" fontId="0" fillId="4" borderId="2" xfId="0" applyNumberFormat="1" applyFill="1" applyBorder="1"/>
    <xf numFmtId="0" fontId="0" fillId="44" borderId="0" xfId="0" applyFill="1"/>
    <xf numFmtId="0" fontId="0" fillId="44" borderId="1" xfId="0" applyFill="1" applyBorder="1"/>
    <xf numFmtId="164" fontId="0" fillId="44" borderId="1" xfId="0" applyNumberFormat="1" applyFill="1" applyBorder="1"/>
    <xf numFmtId="2" fontId="0" fillId="44" borderId="1" xfId="0" applyNumberFormat="1" applyFill="1" applyBorder="1"/>
    <xf numFmtId="0" fontId="0" fillId="44" borderId="0" xfId="0" applyFill="1" applyBorder="1"/>
    <xf numFmtId="2" fontId="0" fillId="44" borderId="2" xfId="0" applyNumberFormat="1" applyFill="1" applyBorder="1"/>
    <xf numFmtId="0" fontId="0" fillId="45" borderId="0" xfId="0" applyFill="1"/>
    <xf numFmtId="0" fontId="0" fillId="45" borderId="1" xfId="0" applyFill="1" applyBorder="1"/>
    <xf numFmtId="164" fontId="0" fillId="45" borderId="1" xfId="0" applyNumberFormat="1" applyFill="1" applyBorder="1"/>
    <xf numFmtId="2" fontId="0" fillId="45" borderId="1" xfId="0" applyNumberFormat="1" applyFill="1" applyBorder="1"/>
    <xf numFmtId="0" fontId="0" fillId="45" borderId="0" xfId="0" applyFill="1" applyBorder="1"/>
    <xf numFmtId="2" fontId="0" fillId="45" borderId="2" xfId="0" applyNumberFormat="1" applyFill="1" applyBorder="1"/>
    <xf numFmtId="164" fontId="0" fillId="0" borderId="0" xfId="0" applyNumberFormat="1" applyFill="1" applyBorder="1"/>
    <xf numFmtId="0" fontId="0" fillId="37" borderId="0" xfId="0" applyFill="1" applyBorder="1"/>
    <xf numFmtId="164" fontId="0" fillId="37" borderId="0" xfId="0" applyNumberFormat="1" applyFill="1" applyBorder="1"/>
    <xf numFmtId="2" fontId="0" fillId="37" borderId="0" xfId="0" applyNumberFormat="1" applyFill="1" applyBorder="1"/>
    <xf numFmtId="0" fontId="21" fillId="37" borderId="0" xfId="0" applyFont="1" applyFill="1"/>
    <xf numFmtId="0" fontId="0" fillId="3" borderId="1" xfId="0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0" fontId="0" fillId="3" borderId="0" xfId="0" applyFill="1" applyBorder="1"/>
    <xf numFmtId="2" fontId="0" fillId="3" borderId="2" xfId="0" applyNumberFormat="1" applyFill="1" applyBorder="1"/>
    <xf numFmtId="0" fontId="0" fillId="36" borderId="1" xfId="0" applyFill="1" applyBorder="1"/>
    <xf numFmtId="164" fontId="0" fillId="36" borderId="1" xfId="0" applyNumberFormat="1" applyFill="1" applyBorder="1"/>
    <xf numFmtId="2" fontId="0" fillId="36" borderId="1" xfId="0" applyNumberFormat="1" applyFill="1" applyBorder="1"/>
    <xf numFmtId="0" fontId="0" fillId="36" borderId="0" xfId="0" applyFill="1" applyBorder="1"/>
    <xf numFmtId="2" fontId="0" fillId="36" borderId="2" xfId="0" applyNumberFormat="1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46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6" borderId="0" xfId="0" applyFont="1" applyFill="1"/>
    <xf numFmtId="0" fontId="0" fillId="36" borderId="1" xfId="0" applyFont="1" applyFill="1" applyBorder="1"/>
    <xf numFmtId="164" fontId="0" fillId="36" borderId="1" xfId="0" applyNumberFormat="1" applyFont="1" applyFill="1" applyBorder="1"/>
    <xf numFmtId="2" fontId="0" fillId="36" borderId="1" xfId="0" applyNumberFormat="1" applyFont="1" applyFill="1" applyBorder="1"/>
    <xf numFmtId="0" fontId="0" fillId="36" borderId="0" xfId="0" applyFont="1" applyFill="1" applyBorder="1"/>
    <xf numFmtId="2" fontId="0" fillId="36" borderId="2" xfId="0" applyNumberFormat="1" applyFont="1" applyFill="1" applyBorder="1"/>
    <xf numFmtId="0" fontId="22" fillId="0" borderId="0" xfId="0" applyFont="1" applyFill="1"/>
    <xf numFmtId="0" fontId="22" fillId="0" borderId="0" xfId="0" applyFont="1" applyFill="1" applyBorder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ont="1" applyFill="1"/>
    <xf numFmtId="2" fontId="0" fillId="42" borderId="0" xfId="0" applyNumberFormat="1" applyFill="1"/>
    <xf numFmtId="2" fontId="0" fillId="43" borderId="0" xfId="0" applyNumberFormat="1" applyFill="1"/>
    <xf numFmtId="2" fontId="0" fillId="39" borderId="0" xfId="0" applyNumberFormat="1" applyFill="1"/>
    <xf numFmtId="2" fontId="0" fillId="44" borderId="0" xfId="0" applyNumberFormat="1" applyFill="1"/>
    <xf numFmtId="2" fontId="0" fillId="4" borderId="0" xfId="0" applyNumberFormat="1" applyFill="1"/>
    <xf numFmtId="2" fontId="0" fillId="2" borderId="0" xfId="0" applyNumberFormat="1" applyFill="1"/>
    <xf numFmtId="2" fontId="0" fillId="37" borderId="0" xfId="0" applyNumberFormat="1" applyFill="1"/>
    <xf numFmtId="2" fontId="0" fillId="45" borderId="0" xfId="0" applyNumberFormat="1" applyFill="1"/>
    <xf numFmtId="2" fontId="0" fillId="3" borderId="0" xfId="0" applyNumberFormat="1" applyFill="1"/>
    <xf numFmtId="2" fontId="0" fillId="36" borderId="0" xfId="0" applyNumberFormat="1" applyFont="1" applyFill="1"/>
    <xf numFmtId="0" fontId="0" fillId="47" borderId="0" xfId="0" applyFill="1"/>
    <xf numFmtId="0" fontId="0" fillId="47" borderId="1" xfId="0" applyFill="1" applyBorder="1"/>
    <xf numFmtId="164" fontId="0" fillId="47" borderId="1" xfId="0" applyNumberFormat="1" applyFill="1" applyBorder="1"/>
    <xf numFmtId="2" fontId="0" fillId="47" borderId="1" xfId="0" applyNumberFormat="1" applyFill="1" applyBorder="1"/>
    <xf numFmtId="0" fontId="0" fillId="47" borderId="0" xfId="0" applyFill="1" applyBorder="1"/>
    <xf numFmtId="2" fontId="0" fillId="47" borderId="2" xfId="0" applyNumberFormat="1" applyFill="1" applyBorder="1"/>
    <xf numFmtId="2" fontId="0" fillId="47" borderId="0" xfId="0" applyNumberFormat="1" applyFill="1"/>
    <xf numFmtId="0" fontId="0" fillId="48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FFCCFF"/>
      <color rgb="FFFF00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12"/>
  <sheetViews>
    <sheetView zoomScaleNormal="100" workbookViewId="0">
      <pane ySplit="1" topLeftCell="A611" activePane="bottomLeft" state="frozen"/>
      <selection pane="bottomLeft" activeCell="E616" sqref="E616"/>
    </sheetView>
  </sheetViews>
  <sheetFormatPr defaultRowHeight="15" x14ac:dyDescent="0.25"/>
  <cols>
    <col min="2" max="2" width="10.42578125" customWidth="1"/>
    <col min="4" max="4" width="11.28515625" customWidth="1"/>
    <col min="5" max="5" width="20.28515625" customWidth="1"/>
    <col min="11" max="11" width="18.7109375" customWidth="1"/>
    <col min="12" max="12" width="12.85546875" customWidth="1"/>
    <col min="24" max="24" width="9.140625" style="116"/>
  </cols>
  <sheetData>
    <row r="1" spans="1:30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T1" s="3" t="s">
        <v>18</v>
      </c>
      <c r="U1" s="3" t="s">
        <v>19</v>
      </c>
      <c r="V1" s="2" t="s">
        <v>20</v>
      </c>
      <c r="X1" s="3"/>
      <c r="Y1" s="2" t="s">
        <v>21</v>
      </c>
      <c r="Z1" s="2" t="s">
        <v>22</v>
      </c>
      <c r="AA1" s="2" t="s">
        <v>23</v>
      </c>
      <c r="AB1" s="2" t="s">
        <v>24</v>
      </c>
      <c r="AD1" s="2" t="s">
        <v>31</v>
      </c>
    </row>
    <row r="2" spans="1:30" s="2" customFormat="1" x14ac:dyDescent="0.25">
      <c r="A2" s="1"/>
      <c r="B2" s="1"/>
      <c r="C2" s="1"/>
      <c r="D2" s="1"/>
      <c r="E2" s="1"/>
      <c r="F2" s="1"/>
      <c r="H2" s="4">
        <v>7.0000000000000007E-2</v>
      </c>
      <c r="I2" s="2" t="s">
        <v>25</v>
      </c>
      <c r="J2" s="2" t="s">
        <v>26</v>
      </c>
      <c r="K2" s="2" t="s">
        <v>26</v>
      </c>
      <c r="L2" s="2" t="s">
        <v>27</v>
      </c>
      <c r="P2" s="2" t="s">
        <v>26</v>
      </c>
      <c r="Q2" s="2" t="s">
        <v>26</v>
      </c>
      <c r="R2" s="2" t="s">
        <v>26</v>
      </c>
      <c r="T2" s="3" t="s">
        <v>26</v>
      </c>
      <c r="U2" s="3" t="s">
        <v>28</v>
      </c>
      <c r="V2" s="3"/>
      <c r="X2" s="3"/>
      <c r="Y2" s="18"/>
      <c r="Z2" s="18"/>
      <c r="AA2" s="18"/>
      <c r="AB2" s="18"/>
      <c r="AC2" s="18"/>
      <c r="AD2" s="18"/>
    </row>
    <row r="3" spans="1:30" s="18" customFormat="1" x14ac:dyDescent="0.25">
      <c r="A3" s="17">
        <v>1</v>
      </c>
      <c r="B3" s="18">
        <v>14</v>
      </c>
      <c r="C3" s="18">
        <v>1</v>
      </c>
      <c r="D3" s="18" t="s">
        <v>29</v>
      </c>
      <c r="E3" s="17" t="s">
        <v>40</v>
      </c>
      <c r="F3" s="18">
        <v>3.7</v>
      </c>
      <c r="G3" s="5">
        <f>+F3-O3/5</f>
        <v>3.46</v>
      </c>
      <c r="H3" s="6">
        <f>G3*7%</f>
        <v>0.24220000000000003</v>
      </c>
      <c r="I3" s="6">
        <f>G3+H3</f>
        <v>3.7021999999999999</v>
      </c>
      <c r="J3" s="18">
        <v>27</v>
      </c>
      <c r="K3" s="7">
        <f>I3*J3</f>
        <v>99.959400000000002</v>
      </c>
      <c r="L3" s="10" t="s">
        <v>30</v>
      </c>
      <c r="M3" s="18">
        <v>1</v>
      </c>
      <c r="N3" s="18">
        <v>1</v>
      </c>
      <c r="O3" s="13">
        <v>1.2</v>
      </c>
      <c r="P3" s="13">
        <v>1500</v>
      </c>
      <c r="Q3" s="9">
        <f>N3*P3</f>
        <v>1500</v>
      </c>
      <c r="R3" s="8">
        <f>G3*13</f>
        <v>44.98</v>
      </c>
      <c r="S3" s="8">
        <f>+R3+Q3+K3</f>
        <v>1644.9394</v>
      </c>
      <c r="T3" s="8">
        <f>S3+S4+S5</f>
        <v>1676.4394</v>
      </c>
      <c r="U3" s="8">
        <f>T3/C3</f>
        <v>1676.4394</v>
      </c>
      <c r="X3" s="116">
        <f>U3*1.65</f>
        <v>2766.1250099999997</v>
      </c>
      <c r="Y3" s="18">
        <v>2769</v>
      </c>
      <c r="Z3" s="18">
        <f>Y3*8</f>
        <v>22152</v>
      </c>
      <c r="AA3" s="18">
        <f>Y3*3.5</f>
        <v>9691.5</v>
      </c>
      <c r="AB3" s="18">
        <f>Y3*0.9</f>
        <v>2492.1</v>
      </c>
    </row>
    <row r="4" spans="1:30" s="18" customFormat="1" x14ac:dyDescent="0.25">
      <c r="E4" s="18" t="s">
        <v>35</v>
      </c>
      <c r="G4" s="5">
        <f>+F4-O4/5</f>
        <v>0</v>
      </c>
      <c r="H4" s="6">
        <f>G4*7%</f>
        <v>0</v>
      </c>
      <c r="I4" s="6">
        <f>G4+H4</f>
        <v>0</v>
      </c>
      <c r="J4" s="18">
        <v>27</v>
      </c>
      <c r="K4" s="7">
        <f>I4*J4</f>
        <v>0</v>
      </c>
      <c r="L4" s="10" t="s">
        <v>30</v>
      </c>
      <c r="M4" s="18">
        <v>32</v>
      </c>
      <c r="N4" s="18">
        <v>0.1</v>
      </c>
      <c r="P4" s="18">
        <v>130</v>
      </c>
      <c r="Q4" s="9">
        <f>N4*P4</f>
        <v>13</v>
      </c>
      <c r="R4" s="8">
        <f>G4*13</f>
        <v>0</v>
      </c>
      <c r="S4" s="8">
        <f>+R4+Q4+K4</f>
        <v>13</v>
      </c>
      <c r="U4" s="8" t="e">
        <f>T4/C4</f>
        <v>#DIV/0!</v>
      </c>
      <c r="X4" s="116" t="e">
        <f>U4*1.8</f>
        <v>#DIV/0!</v>
      </c>
      <c r="Y4" s="18">
        <v>0</v>
      </c>
      <c r="Z4" s="18">
        <f t="shared" ref="Z4:Z67" si="0">Y4*8</f>
        <v>0</v>
      </c>
      <c r="AA4" s="18">
        <f t="shared" ref="AA4:AA67" si="1">Y4*3.5</f>
        <v>0</v>
      </c>
      <c r="AB4" s="18">
        <f t="shared" ref="AB4:AB67" si="2">Y4*0.9</f>
        <v>0</v>
      </c>
    </row>
    <row r="5" spans="1:30" s="18" customFormat="1" x14ac:dyDescent="0.25">
      <c r="G5" s="5">
        <f>+F5-O5/5</f>
        <v>0</v>
      </c>
      <c r="H5" s="6">
        <f>G5*7%</f>
        <v>0</v>
      </c>
      <c r="I5" s="6">
        <f>G5+H5</f>
        <v>0</v>
      </c>
      <c r="J5" s="18">
        <v>27</v>
      </c>
      <c r="K5" s="7">
        <f>I5*J5</f>
        <v>0</v>
      </c>
      <c r="L5" s="5" t="s">
        <v>30</v>
      </c>
      <c r="M5" s="18">
        <v>24</v>
      </c>
      <c r="N5" s="18">
        <v>0.1</v>
      </c>
      <c r="P5" s="18">
        <v>185</v>
      </c>
      <c r="Q5" s="9">
        <f>N5*P5</f>
        <v>18.5</v>
      </c>
      <c r="R5" s="8">
        <f>G5*13</f>
        <v>0</v>
      </c>
      <c r="S5" s="8">
        <f>+R5+Q5+K5</f>
        <v>18.5</v>
      </c>
      <c r="U5" s="8" t="e">
        <f>T5/C5</f>
        <v>#DIV/0!</v>
      </c>
      <c r="X5" s="116" t="e">
        <f>U5*1.8</f>
        <v>#DIV/0!</v>
      </c>
      <c r="Y5" s="18">
        <v>0</v>
      </c>
      <c r="Z5" s="18">
        <f t="shared" si="0"/>
        <v>0</v>
      </c>
      <c r="AA5" s="18">
        <f t="shared" si="1"/>
        <v>0</v>
      </c>
      <c r="AB5" s="18">
        <f t="shared" si="2"/>
        <v>0</v>
      </c>
    </row>
    <row r="6" spans="1:30" s="18" customFormat="1" x14ac:dyDescent="0.25">
      <c r="X6" s="116"/>
      <c r="Y6" s="18">
        <v>0</v>
      </c>
      <c r="Z6" s="18">
        <f t="shared" si="0"/>
        <v>0</v>
      </c>
      <c r="AA6" s="18">
        <f t="shared" si="1"/>
        <v>0</v>
      </c>
      <c r="AB6" s="18">
        <f t="shared" si="2"/>
        <v>0</v>
      </c>
    </row>
    <row r="7" spans="1:30" s="17" customFormat="1" x14ac:dyDescent="0.25">
      <c r="A7" s="17">
        <v>2</v>
      </c>
      <c r="B7" s="17">
        <v>14</v>
      </c>
      <c r="C7" s="17">
        <v>1</v>
      </c>
      <c r="D7" s="17" t="s">
        <v>29</v>
      </c>
      <c r="E7" s="17" t="s">
        <v>41</v>
      </c>
      <c r="F7" s="17">
        <v>3.5</v>
      </c>
      <c r="G7" s="10">
        <f>+F7-O7/5</f>
        <v>3.25</v>
      </c>
      <c r="H7" s="11">
        <f>G7*7%</f>
        <v>0.22750000000000004</v>
      </c>
      <c r="I7" s="11">
        <f>G7+H7</f>
        <v>3.4775</v>
      </c>
      <c r="J7" s="17">
        <v>27</v>
      </c>
      <c r="K7" s="7">
        <f>I7*J7</f>
        <v>93.892499999999998</v>
      </c>
      <c r="L7" s="10" t="s">
        <v>30</v>
      </c>
      <c r="M7" s="17">
        <v>1</v>
      </c>
      <c r="N7" s="17">
        <v>1</v>
      </c>
      <c r="O7" s="13">
        <v>1.25</v>
      </c>
      <c r="P7" s="13">
        <v>1500</v>
      </c>
      <c r="Q7" s="9">
        <f>N7*P7</f>
        <v>1500</v>
      </c>
      <c r="R7" s="7">
        <f>G7*13</f>
        <v>42.25</v>
      </c>
      <c r="S7" s="7">
        <f>+R7+Q7+K7</f>
        <v>1636.1424999999999</v>
      </c>
      <c r="T7" s="7">
        <f>S7+S8</f>
        <v>1682.3924999999999</v>
      </c>
      <c r="U7" s="7">
        <f>T7/C7</f>
        <v>1682.3924999999999</v>
      </c>
      <c r="X7" s="117">
        <f>U7*1.65</f>
        <v>2775.9476249999998</v>
      </c>
      <c r="Y7" s="18">
        <v>2779</v>
      </c>
      <c r="Z7" s="18">
        <f t="shared" si="0"/>
        <v>22232</v>
      </c>
      <c r="AA7" s="18">
        <f t="shared" si="1"/>
        <v>9726.5</v>
      </c>
      <c r="AB7" s="18">
        <f t="shared" si="2"/>
        <v>2501.1</v>
      </c>
      <c r="AC7" s="18"/>
    </row>
    <row r="8" spans="1:30" s="17" customFormat="1" x14ac:dyDescent="0.25">
      <c r="E8" s="18" t="s">
        <v>35</v>
      </c>
      <c r="G8" s="10">
        <f>+F8-O8/5</f>
        <v>0</v>
      </c>
      <c r="H8" s="11">
        <f>G8*7%</f>
        <v>0</v>
      </c>
      <c r="I8" s="11">
        <f>G8+H8</f>
        <v>0</v>
      </c>
      <c r="J8" s="17">
        <v>27</v>
      </c>
      <c r="K8" s="7">
        <f>I8*J8</f>
        <v>0</v>
      </c>
      <c r="L8" s="10" t="s">
        <v>30</v>
      </c>
      <c r="M8" s="18">
        <v>62</v>
      </c>
      <c r="N8" s="17">
        <v>0.25</v>
      </c>
      <c r="P8" s="18">
        <v>185</v>
      </c>
      <c r="Q8" s="9">
        <f>N8*P8</f>
        <v>46.25</v>
      </c>
      <c r="R8" s="7">
        <f>G8*13</f>
        <v>0</v>
      </c>
      <c r="S8" s="7">
        <f>+R8+Q8+K8</f>
        <v>46.25</v>
      </c>
      <c r="U8" s="7" t="e">
        <f>T8/C8</f>
        <v>#DIV/0!</v>
      </c>
      <c r="X8" s="117" t="e">
        <f>U8*1.8</f>
        <v>#DIV/0!</v>
      </c>
      <c r="Y8" s="18">
        <v>0</v>
      </c>
      <c r="Z8" s="18">
        <f t="shared" si="0"/>
        <v>0</v>
      </c>
      <c r="AA8" s="18">
        <f t="shared" si="1"/>
        <v>0</v>
      </c>
      <c r="AB8" s="18">
        <f t="shared" si="2"/>
        <v>0</v>
      </c>
      <c r="AC8" s="18"/>
    </row>
    <row r="9" spans="1:30" s="18" customFormat="1" x14ac:dyDescent="0.25">
      <c r="X9" s="116"/>
      <c r="Y9" s="18">
        <v>0</v>
      </c>
      <c r="Z9" s="18">
        <f t="shared" si="0"/>
        <v>0</v>
      </c>
      <c r="AA9" s="18">
        <f t="shared" si="1"/>
        <v>0</v>
      </c>
      <c r="AB9" s="18">
        <f t="shared" si="2"/>
        <v>0</v>
      </c>
    </row>
    <row r="10" spans="1:30" s="18" customFormat="1" x14ac:dyDescent="0.25">
      <c r="A10" s="17">
        <v>3</v>
      </c>
      <c r="B10" s="18">
        <v>14</v>
      </c>
      <c r="C10" s="18">
        <v>1</v>
      </c>
      <c r="D10" s="18" t="s">
        <v>29</v>
      </c>
      <c r="E10" s="17" t="s">
        <v>42</v>
      </c>
      <c r="F10" s="18">
        <v>4.5999999999999996</v>
      </c>
      <c r="G10" s="5">
        <f>+F10-O10/5</f>
        <v>4.26</v>
      </c>
      <c r="H10" s="6">
        <f>G10*7%</f>
        <v>0.29820000000000002</v>
      </c>
      <c r="I10" s="6">
        <f>G10+H10</f>
        <v>4.5581999999999994</v>
      </c>
      <c r="J10" s="18">
        <v>27</v>
      </c>
      <c r="K10" s="7">
        <f>I10*J10</f>
        <v>123.07139999999998</v>
      </c>
      <c r="L10" s="10" t="s">
        <v>30</v>
      </c>
      <c r="M10" s="18">
        <v>1</v>
      </c>
      <c r="N10" s="18">
        <v>1.5</v>
      </c>
      <c r="O10" s="13">
        <v>1.7</v>
      </c>
      <c r="P10" s="13">
        <v>1900</v>
      </c>
      <c r="Q10" s="9">
        <f>N10*P10</f>
        <v>2850</v>
      </c>
      <c r="R10" s="8">
        <f>G10*13</f>
        <v>55.379999999999995</v>
      </c>
      <c r="S10" s="8">
        <f>+R10+Q10+K10</f>
        <v>3028.4513999999999</v>
      </c>
      <c r="T10" s="8">
        <f>S10+S11+S12</f>
        <v>3071.4513999999999</v>
      </c>
      <c r="U10" s="8">
        <f>T10/C10</f>
        <v>3071.4513999999999</v>
      </c>
      <c r="X10" s="116">
        <f>U10*1.65</f>
        <v>5067.8948099999998</v>
      </c>
      <c r="Y10" s="18">
        <v>5069</v>
      </c>
      <c r="Z10" s="18">
        <f t="shared" si="0"/>
        <v>40552</v>
      </c>
      <c r="AA10" s="18">
        <f t="shared" si="1"/>
        <v>17741.5</v>
      </c>
      <c r="AB10" s="18">
        <f t="shared" si="2"/>
        <v>4562.1000000000004</v>
      </c>
    </row>
    <row r="11" spans="1:30" s="18" customFormat="1" x14ac:dyDescent="0.25">
      <c r="E11" s="18" t="s">
        <v>35</v>
      </c>
      <c r="G11" s="5">
        <f>+F11-O11/5</f>
        <v>0</v>
      </c>
      <c r="H11" s="6">
        <f>G11*7%</f>
        <v>0</v>
      </c>
      <c r="I11" s="6">
        <f>G11+H11</f>
        <v>0</v>
      </c>
      <c r="J11" s="18">
        <v>27</v>
      </c>
      <c r="K11" s="7">
        <f>I11*J11</f>
        <v>0</v>
      </c>
      <c r="L11" s="10" t="s">
        <v>30</v>
      </c>
      <c r="M11" s="18">
        <v>20</v>
      </c>
      <c r="N11" s="18">
        <v>0.12</v>
      </c>
      <c r="P11" s="18">
        <v>185</v>
      </c>
      <c r="Q11" s="9">
        <f>N11*P11</f>
        <v>22.2</v>
      </c>
      <c r="R11" s="8">
        <f>G11*13</f>
        <v>0</v>
      </c>
      <c r="S11" s="8">
        <f>+R11+Q11+K11</f>
        <v>22.2</v>
      </c>
      <c r="U11" s="8" t="e">
        <f>T11/C11</f>
        <v>#DIV/0!</v>
      </c>
      <c r="X11" s="116" t="e">
        <f>U11*1.8</f>
        <v>#DIV/0!</v>
      </c>
      <c r="Y11" s="18">
        <v>0</v>
      </c>
      <c r="Z11" s="18">
        <f t="shared" si="0"/>
        <v>0</v>
      </c>
      <c r="AA11" s="18">
        <f t="shared" si="1"/>
        <v>0</v>
      </c>
      <c r="AB11" s="18">
        <f t="shared" si="2"/>
        <v>0</v>
      </c>
    </row>
    <row r="12" spans="1:30" s="18" customFormat="1" x14ac:dyDescent="0.25">
      <c r="G12" s="5">
        <f>+F12-O12/5</f>
        <v>0</v>
      </c>
      <c r="H12" s="6">
        <f>G12*7%</f>
        <v>0</v>
      </c>
      <c r="I12" s="6">
        <f>G12+H12</f>
        <v>0</v>
      </c>
      <c r="J12" s="18">
        <v>27</v>
      </c>
      <c r="K12" s="7">
        <f>I12*J12</f>
        <v>0</v>
      </c>
      <c r="L12" s="5" t="s">
        <v>30</v>
      </c>
      <c r="M12" s="18">
        <v>8</v>
      </c>
      <c r="N12" s="18">
        <v>0.08</v>
      </c>
      <c r="P12" s="18">
        <v>260</v>
      </c>
      <c r="Q12" s="9">
        <f>N12*P12</f>
        <v>20.8</v>
      </c>
      <c r="R12" s="8">
        <f>G12*13</f>
        <v>0</v>
      </c>
      <c r="S12" s="8">
        <f>+R12+Q12+K12</f>
        <v>20.8</v>
      </c>
      <c r="U12" s="8" t="e">
        <f>T12/C12</f>
        <v>#DIV/0!</v>
      </c>
      <c r="X12" s="116" t="e">
        <f>U12*1.8</f>
        <v>#DIV/0!</v>
      </c>
      <c r="Y12" s="18">
        <v>0</v>
      </c>
      <c r="Z12" s="18">
        <f t="shared" si="0"/>
        <v>0</v>
      </c>
      <c r="AA12" s="18">
        <f t="shared" si="1"/>
        <v>0</v>
      </c>
      <c r="AB12" s="18">
        <f t="shared" si="2"/>
        <v>0</v>
      </c>
    </row>
    <row r="13" spans="1:30" s="18" customFormat="1" x14ac:dyDescent="0.25">
      <c r="X13" s="116"/>
      <c r="Y13" s="18">
        <v>0</v>
      </c>
      <c r="Z13" s="18">
        <f t="shared" si="0"/>
        <v>0</v>
      </c>
      <c r="AA13" s="18">
        <f t="shared" si="1"/>
        <v>0</v>
      </c>
      <c r="AB13" s="18">
        <f t="shared" si="2"/>
        <v>0</v>
      </c>
    </row>
    <row r="14" spans="1:30" s="18" customFormat="1" x14ac:dyDescent="0.25">
      <c r="A14" s="17">
        <v>4</v>
      </c>
      <c r="B14" s="18">
        <v>14</v>
      </c>
      <c r="C14" s="18">
        <v>1</v>
      </c>
      <c r="D14" s="18" t="s">
        <v>29</v>
      </c>
      <c r="E14" s="17" t="s">
        <v>43</v>
      </c>
      <c r="F14" s="18">
        <v>3.2</v>
      </c>
      <c r="G14" s="5">
        <f>+F14-O14/5</f>
        <v>2.8800000000000003</v>
      </c>
      <c r="H14" s="6">
        <f>G14*7%</f>
        <v>0.20160000000000003</v>
      </c>
      <c r="I14" s="6">
        <f>G14+H14</f>
        <v>3.0816000000000003</v>
      </c>
      <c r="J14" s="18">
        <v>27</v>
      </c>
      <c r="K14" s="7">
        <f>I14*J14</f>
        <v>83.20320000000001</v>
      </c>
      <c r="L14" s="10" t="s">
        <v>30</v>
      </c>
      <c r="M14" s="18">
        <v>1</v>
      </c>
      <c r="N14" s="18">
        <v>1.2</v>
      </c>
      <c r="O14" s="13">
        <v>1.6</v>
      </c>
      <c r="P14" s="13">
        <v>1700</v>
      </c>
      <c r="Q14" s="9">
        <f>N14*P14</f>
        <v>2040</v>
      </c>
      <c r="R14" s="8">
        <f>G14*13</f>
        <v>37.440000000000005</v>
      </c>
      <c r="S14" s="8">
        <f>+R14+Q14+K14</f>
        <v>2160.6432</v>
      </c>
      <c r="T14" s="8">
        <f>S14+S15+S16</f>
        <v>2250.3932</v>
      </c>
      <c r="U14" s="8">
        <f>T14/C14</f>
        <v>2250.3932</v>
      </c>
      <c r="X14" s="116">
        <f>U14*1.65</f>
        <v>3713.14878</v>
      </c>
      <c r="Y14" s="18">
        <v>3709</v>
      </c>
      <c r="Z14" s="18">
        <f t="shared" si="0"/>
        <v>29672</v>
      </c>
      <c r="AA14" s="18">
        <f t="shared" si="1"/>
        <v>12981.5</v>
      </c>
      <c r="AB14" s="18">
        <f t="shared" si="2"/>
        <v>3338.1</v>
      </c>
    </row>
    <row r="15" spans="1:30" s="18" customFormat="1" x14ac:dyDescent="0.25">
      <c r="E15" s="18" t="s">
        <v>35</v>
      </c>
      <c r="G15" s="5">
        <f>+F15-O15/5</f>
        <v>0</v>
      </c>
      <c r="H15" s="6">
        <f>G15*7%</f>
        <v>0</v>
      </c>
      <c r="I15" s="6">
        <f>G15+H15</f>
        <v>0</v>
      </c>
      <c r="J15" s="18">
        <v>27</v>
      </c>
      <c r="K15" s="7">
        <f>I15*J15</f>
        <v>0</v>
      </c>
      <c r="L15" s="10" t="s">
        <v>30</v>
      </c>
      <c r="M15" s="23">
        <v>36</v>
      </c>
      <c r="N15" s="18">
        <v>0.19</v>
      </c>
      <c r="P15" s="18">
        <v>185</v>
      </c>
      <c r="Q15" s="9">
        <f>N15*P15</f>
        <v>35.15</v>
      </c>
      <c r="R15" s="8">
        <f>G15*13</f>
        <v>0</v>
      </c>
      <c r="S15" s="8">
        <f>+R15+Q15+K15</f>
        <v>35.15</v>
      </c>
      <c r="U15" s="8" t="e">
        <f>T15/C15</f>
        <v>#DIV/0!</v>
      </c>
      <c r="X15" s="116" t="e">
        <f>U15*1.8</f>
        <v>#DIV/0!</v>
      </c>
      <c r="Y15" s="18">
        <v>0</v>
      </c>
      <c r="Z15" s="18">
        <f t="shared" si="0"/>
        <v>0</v>
      </c>
      <c r="AA15" s="18">
        <f t="shared" si="1"/>
        <v>0</v>
      </c>
      <c r="AB15" s="18">
        <f t="shared" si="2"/>
        <v>0</v>
      </c>
    </row>
    <row r="16" spans="1:30" s="18" customFormat="1" x14ac:dyDescent="0.25">
      <c r="G16" s="5">
        <f>+F16-O16/5</f>
        <v>0</v>
      </c>
      <c r="H16" s="6">
        <f>G16*7%</f>
        <v>0</v>
      </c>
      <c r="I16" s="6">
        <f>G16+H16</f>
        <v>0</v>
      </c>
      <c r="J16" s="18">
        <v>27</v>
      </c>
      <c r="K16" s="7">
        <f>I16*J16</f>
        <v>0</v>
      </c>
      <c r="L16" s="5" t="s">
        <v>30</v>
      </c>
      <c r="M16" s="23">
        <v>17</v>
      </c>
      <c r="N16" s="18">
        <v>0.21</v>
      </c>
      <c r="P16" s="18">
        <v>260</v>
      </c>
      <c r="Q16" s="9">
        <f>N16*P16</f>
        <v>54.6</v>
      </c>
      <c r="R16" s="8">
        <f>G16*13</f>
        <v>0</v>
      </c>
      <c r="S16" s="8">
        <f>+R16+Q16+K16</f>
        <v>54.6</v>
      </c>
      <c r="U16" s="8" t="e">
        <f>T16/C16</f>
        <v>#DIV/0!</v>
      </c>
      <c r="X16" s="116" t="e">
        <f>U16*1.8</f>
        <v>#DIV/0!</v>
      </c>
      <c r="Y16" s="18">
        <v>0</v>
      </c>
      <c r="Z16" s="18">
        <f t="shared" si="0"/>
        <v>0</v>
      </c>
      <c r="AA16" s="18">
        <f t="shared" si="1"/>
        <v>0</v>
      </c>
      <c r="AB16" s="18">
        <f t="shared" si="2"/>
        <v>0</v>
      </c>
    </row>
    <row r="17" spans="1:29" s="18" customFormat="1" x14ac:dyDescent="0.25">
      <c r="X17" s="116"/>
      <c r="Y17" s="18">
        <v>0</v>
      </c>
      <c r="Z17" s="18">
        <f t="shared" si="0"/>
        <v>0</v>
      </c>
      <c r="AA17" s="18">
        <f t="shared" si="1"/>
        <v>0</v>
      </c>
      <c r="AB17" s="18">
        <f t="shared" si="2"/>
        <v>0</v>
      </c>
    </row>
    <row r="18" spans="1:29" s="17" customFormat="1" x14ac:dyDescent="0.25">
      <c r="A18" s="17">
        <v>5</v>
      </c>
      <c r="B18" s="17">
        <v>14</v>
      </c>
      <c r="C18" s="17">
        <v>1</v>
      </c>
      <c r="D18" s="17" t="s">
        <v>29</v>
      </c>
      <c r="E18" s="17" t="s">
        <v>44</v>
      </c>
      <c r="F18" s="17">
        <v>4.5</v>
      </c>
      <c r="G18" s="10">
        <f>+F18-O18/5</f>
        <v>4.1900000000000004</v>
      </c>
      <c r="H18" s="11">
        <f>G18*7%</f>
        <v>0.29330000000000006</v>
      </c>
      <c r="I18" s="11">
        <f>G18+H18</f>
        <v>4.4833000000000007</v>
      </c>
      <c r="J18" s="17">
        <v>27</v>
      </c>
      <c r="K18" s="7">
        <f>I18*J18</f>
        <v>121.04910000000002</v>
      </c>
      <c r="L18" s="10" t="s">
        <v>30</v>
      </c>
      <c r="M18" s="17">
        <v>1</v>
      </c>
      <c r="N18" s="17">
        <v>1.2</v>
      </c>
      <c r="O18" s="13">
        <v>1.55</v>
      </c>
      <c r="P18" s="13">
        <v>1700</v>
      </c>
      <c r="Q18" s="9">
        <f>N18*P18</f>
        <v>2040</v>
      </c>
      <c r="R18" s="7">
        <f>G18*13</f>
        <v>54.470000000000006</v>
      </c>
      <c r="S18" s="7">
        <f>+R18+Q18+K18</f>
        <v>2215.5191</v>
      </c>
      <c r="T18" s="7">
        <f>S18+S19</f>
        <v>2306.5191</v>
      </c>
      <c r="U18" s="7">
        <f>T18/C18</f>
        <v>2306.5191</v>
      </c>
      <c r="X18" s="117">
        <f>U18*1.65</f>
        <v>3805.7565149999996</v>
      </c>
      <c r="Y18" s="18">
        <v>3809</v>
      </c>
      <c r="Z18" s="18">
        <f t="shared" si="0"/>
        <v>30472</v>
      </c>
      <c r="AA18" s="18">
        <f t="shared" si="1"/>
        <v>13331.5</v>
      </c>
      <c r="AB18" s="18">
        <f t="shared" si="2"/>
        <v>3428.1</v>
      </c>
      <c r="AC18" s="18"/>
    </row>
    <row r="19" spans="1:29" s="17" customFormat="1" x14ac:dyDescent="0.25">
      <c r="E19" s="18" t="s">
        <v>35</v>
      </c>
      <c r="G19" s="10">
        <f>+F19-O19/5</f>
        <v>0</v>
      </c>
      <c r="H19" s="11">
        <f>G19*7%</f>
        <v>0</v>
      </c>
      <c r="I19" s="11">
        <f>G19+H19</f>
        <v>0</v>
      </c>
      <c r="J19" s="17">
        <v>27</v>
      </c>
      <c r="K19" s="7">
        <f>I19*J19</f>
        <v>0</v>
      </c>
      <c r="L19" s="10" t="s">
        <v>30</v>
      </c>
      <c r="M19" s="18">
        <v>32</v>
      </c>
      <c r="N19" s="17">
        <v>0.35</v>
      </c>
      <c r="P19" s="18">
        <v>260</v>
      </c>
      <c r="Q19" s="9">
        <f>N19*P19</f>
        <v>91</v>
      </c>
      <c r="R19" s="7">
        <f>G19*13</f>
        <v>0</v>
      </c>
      <c r="S19" s="7">
        <f>+R19+Q19+K19</f>
        <v>91</v>
      </c>
      <c r="U19" s="7" t="e">
        <f>T19/C19</f>
        <v>#DIV/0!</v>
      </c>
      <c r="X19" s="117" t="e">
        <f>U19*1.8</f>
        <v>#DIV/0!</v>
      </c>
      <c r="Y19" s="18">
        <v>0</v>
      </c>
      <c r="Z19" s="18">
        <f t="shared" si="0"/>
        <v>0</v>
      </c>
      <c r="AA19" s="18">
        <f t="shared" si="1"/>
        <v>0</v>
      </c>
      <c r="AB19" s="18">
        <f t="shared" si="2"/>
        <v>0</v>
      </c>
      <c r="AC19" s="18"/>
    </row>
    <row r="20" spans="1:29" s="18" customFormat="1" x14ac:dyDescent="0.25">
      <c r="M20" s="21"/>
      <c r="N20" s="22"/>
      <c r="O20" s="23"/>
      <c r="P20" s="24"/>
      <c r="Q20" s="25"/>
      <c r="X20" s="116"/>
      <c r="Y20" s="18">
        <v>0</v>
      </c>
      <c r="Z20" s="18">
        <f t="shared" si="0"/>
        <v>0</v>
      </c>
      <c r="AA20" s="18">
        <f t="shared" si="1"/>
        <v>0</v>
      </c>
      <c r="AB20" s="18">
        <f t="shared" si="2"/>
        <v>0</v>
      </c>
    </row>
    <row r="21" spans="1:29" s="18" customFormat="1" x14ac:dyDescent="0.25">
      <c r="A21" s="17">
        <v>6</v>
      </c>
      <c r="B21" s="18">
        <v>14</v>
      </c>
      <c r="C21" s="18">
        <v>1</v>
      </c>
      <c r="D21" s="18" t="s">
        <v>29</v>
      </c>
      <c r="E21" s="17" t="s">
        <v>45</v>
      </c>
      <c r="F21" s="18">
        <v>3.3</v>
      </c>
      <c r="G21" s="5">
        <f>+F21-O21/5</f>
        <v>3</v>
      </c>
      <c r="H21" s="6">
        <f>G21*7%</f>
        <v>0.21000000000000002</v>
      </c>
      <c r="I21" s="6">
        <f>G21+H21</f>
        <v>3.21</v>
      </c>
      <c r="J21" s="18">
        <v>27</v>
      </c>
      <c r="K21" s="7">
        <f>I21*J21</f>
        <v>86.67</v>
      </c>
      <c r="L21" s="10" t="s">
        <v>30</v>
      </c>
      <c r="M21" s="18">
        <v>1</v>
      </c>
      <c r="N21" s="18">
        <v>1</v>
      </c>
      <c r="O21" s="13">
        <v>1.5</v>
      </c>
      <c r="P21" s="13">
        <v>1500</v>
      </c>
      <c r="Q21" s="9">
        <f>N21*P21</f>
        <v>1500</v>
      </c>
      <c r="R21" s="8">
        <f>G21*13</f>
        <v>39</v>
      </c>
      <c r="S21" s="8">
        <f>+R21+Q21+K21</f>
        <v>1625.67</v>
      </c>
      <c r="T21" s="8">
        <f>S21+S22+S23</f>
        <v>1734.67</v>
      </c>
      <c r="U21" s="8">
        <f>T21/C21</f>
        <v>1734.67</v>
      </c>
      <c r="X21" s="116">
        <f>U21*1.65</f>
        <v>2862.2055</v>
      </c>
      <c r="Y21" s="18">
        <v>2859</v>
      </c>
      <c r="Z21" s="18">
        <f t="shared" si="0"/>
        <v>22872</v>
      </c>
      <c r="AA21" s="18">
        <f t="shared" si="1"/>
        <v>10006.5</v>
      </c>
      <c r="AB21" s="18">
        <f t="shared" si="2"/>
        <v>2573.1</v>
      </c>
    </row>
    <row r="22" spans="1:29" s="18" customFormat="1" x14ac:dyDescent="0.25">
      <c r="E22" s="18" t="s">
        <v>35</v>
      </c>
      <c r="G22" s="5">
        <f>+F22-O22/5</f>
        <v>0</v>
      </c>
      <c r="H22" s="6">
        <f>G22*7%</f>
        <v>0</v>
      </c>
      <c r="I22" s="6">
        <f>G22+H22</f>
        <v>0</v>
      </c>
      <c r="J22" s="18">
        <v>27</v>
      </c>
      <c r="K22" s="7">
        <f>I22*J22</f>
        <v>0</v>
      </c>
      <c r="L22" s="10" t="s">
        <v>30</v>
      </c>
      <c r="M22" s="18">
        <v>52</v>
      </c>
      <c r="N22" s="18">
        <v>0.28000000000000003</v>
      </c>
      <c r="P22" s="18">
        <v>185</v>
      </c>
      <c r="Q22" s="9">
        <f>N22*P22</f>
        <v>51.800000000000004</v>
      </c>
      <c r="R22" s="8">
        <f>G22*13</f>
        <v>0</v>
      </c>
      <c r="S22" s="8">
        <f>+R22+Q22+K22</f>
        <v>51.800000000000004</v>
      </c>
      <c r="U22" s="8" t="e">
        <f>T22/C22</f>
        <v>#DIV/0!</v>
      </c>
      <c r="X22" s="116" t="e">
        <f>U22*1.8</f>
        <v>#DIV/0!</v>
      </c>
      <c r="Y22" s="18">
        <v>0</v>
      </c>
      <c r="Z22" s="18">
        <f t="shared" si="0"/>
        <v>0</v>
      </c>
      <c r="AA22" s="18">
        <f t="shared" si="1"/>
        <v>0</v>
      </c>
      <c r="AB22" s="18">
        <f t="shared" si="2"/>
        <v>0</v>
      </c>
    </row>
    <row r="23" spans="1:29" s="18" customFormat="1" x14ac:dyDescent="0.25">
      <c r="G23" s="5">
        <f>+F23-O23/5</f>
        <v>0</v>
      </c>
      <c r="H23" s="6">
        <f>G23*7%</f>
        <v>0</v>
      </c>
      <c r="I23" s="6">
        <f>G23+H23</f>
        <v>0</v>
      </c>
      <c r="J23" s="18">
        <v>27</v>
      </c>
      <c r="K23" s="7">
        <f>I23*J23</f>
        <v>0</v>
      </c>
      <c r="L23" s="5" t="s">
        <v>30</v>
      </c>
      <c r="M23" s="18">
        <v>17</v>
      </c>
      <c r="N23" s="18">
        <v>0.22</v>
      </c>
      <c r="P23" s="18">
        <v>260</v>
      </c>
      <c r="Q23" s="9">
        <f>N23*P23</f>
        <v>57.2</v>
      </c>
      <c r="R23" s="8">
        <f>G23*13</f>
        <v>0</v>
      </c>
      <c r="S23" s="8">
        <f>+R23+Q23+K23</f>
        <v>57.2</v>
      </c>
      <c r="U23" s="8" t="e">
        <f>T23/C23</f>
        <v>#DIV/0!</v>
      </c>
      <c r="X23" s="116" t="e">
        <f>U23*1.8</f>
        <v>#DIV/0!</v>
      </c>
      <c r="Y23" s="18">
        <v>0</v>
      </c>
      <c r="Z23" s="18">
        <f t="shared" si="0"/>
        <v>0</v>
      </c>
      <c r="AA23" s="18">
        <f t="shared" si="1"/>
        <v>0</v>
      </c>
      <c r="AB23" s="18">
        <f t="shared" si="2"/>
        <v>0</v>
      </c>
    </row>
    <row r="24" spans="1:29" s="18" customFormat="1" x14ac:dyDescent="0.25">
      <c r="X24" s="116"/>
      <c r="Y24" s="18">
        <v>0</v>
      </c>
      <c r="Z24" s="18">
        <f t="shared" si="0"/>
        <v>0</v>
      </c>
      <c r="AA24" s="18">
        <f t="shared" si="1"/>
        <v>0</v>
      </c>
      <c r="AB24" s="18">
        <f t="shared" si="2"/>
        <v>0</v>
      </c>
    </row>
    <row r="25" spans="1:29" s="17" customFormat="1" x14ac:dyDescent="0.25">
      <c r="A25" s="17">
        <v>7</v>
      </c>
      <c r="B25" s="17">
        <v>14</v>
      </c>
      <c r="C25" s="17">
        <v>1</v>
      </c>
      <c r="D25" s="17" t="s">
        <v>29</v>
      </c>
      <c r="E25" s="17" t="s">
        <v>46</v>
      </c>
      <c r="F25" s="17">
        <v>4.5999999999999996</v>
      </c>
      <c r="G25" s="10">
        <f>+F25-O25/5</f>
        <v>4.1899999999999995</v>
      </c>
      <c r="H25" s="11">
        <f>G25*7%</f>
        <v>0.29330000000000001</v>
      </c>
      <c r="I25" s="11">
        <f>G25+H25</f>
        <v>4.4832999999999998</v>
      </c>
      <c r="J25" s="17">
        <v>27</v>
      </c>
      <c r="K25" s="7">
        <f>I25*J25</f>
        <v>121.0491</v>
      </c>
      <c r="L25" s="10" t="s">
        <v>30</v>
      </c>
      <c r="M25" s="17">
        <v>1</v>
      </c>
      <c r="N25" s="17">
        <v>1.5</v>
      </c>
      <c r="O25" s="13">
        <v>2.0499999999999998</v>
      </c>
      <c r="P25" s="13">
        <v>1900</v>
      </c>
      <c r="Q25" s="9">
        <f>N25*P25</f>
        <v>2850</v>
      </c>
      <c r="R25" s="7">
        <f>G25*13</f>
        <v>54.469999999999992</v>
      </c>
      <c r="S25" s="7">
        <f>+R25+Q25+K25</f>
        <v>3025.5191</v>
      </c>
      <c r="T25" s="7">
        <f>S25+S26</f>
        <v>3127.2691</v>
      </c>
      <c r="U25" s="7">
        <f>T25/C25</f>
        <v>3127.2691</v>
      </c>
      <c r="X25" s="117">
        <f>U25*1.65</f>
        <v>5159.9940149999993</v>
      </c>
      <c r="Y25" s="18">
        <v>5159</v>
      </c>
      <c r="Z25" s="18">
        <f t="shared" si="0"/>
        <v>41272</v>
      </c>
      <c r="AA25" s="18">
        <f t="shared" si="1"/>
        <v>18056.5</v>
      </c>
      <c r="AB25" s="18">
        <f t="shared" si="2"/>
        <v>4643.1000000000004</v>
      </c>
      <c r="AC25" s="18"/>
    </row>
    <row r="26" spans="1:29" s="17" customFormat="1" x14ac:dyDescent="0.25">
      <c r="E26" s="18" t="s">
        <v>35</v>
      </c>
      <c r="G26" s="10">
        <f>+F26-O26/5</f>
        <v>0</v>
      </c>
      <c r="H26" s="11">
        <f>G26*7%</f>
        <v>0</v>
      </c>
      <c r="I26" s="11">
        <f>G26+H26</f>
        <v>0</v>
      </c>
      <c r="J26" s="17">
        <v>27</v>
      </c>
      <c r="K26" s="7">
        <f>I26*J26</f>
        <v>0</v>
      </c>
      <c r="L26" s="10" t="s">
        <v>30</v>
      </c>
      <c r="M26" s="18">
        <v>100</v>
      </c>
      <c r="N26" s="17">
        <v>0.55000000000000004</v>
      </c>
      <c r="P26" s="18">
        <v>185</v>
      </c>
      <c r="Q26" s="9">
        <f>N26*P26</f>
        <v>101.75000000000001</v>
      </c>
      <c r="R26" s="7">
        <f>G26*13</f>
        <v>0</v>
      </c>
      <c r="S26" s="7">
        <f>+R26+Q26+K26</f>
        <v>101.75000000000001</v>
      </c>
      <c r="U26" s="7" t="e">
        <f>T26/C26</f>
        <v>#DIV/0!</v>
      </c>
      <c r="X26" s="117" t="e">
        <f>U26*1.8</f>
        <v>#DIV/0!</v>
      </c>
      <c r="Y26" s="18">
        <v>0</v>
      </c>
      <c r="Z26" s="18">
        <f t="shared" si="0"/>
        <v>0</v>
      </c>
      <c r="AA26" s="18">
        <f t="shared" si="1"/>
        <v>0</v>
      </c>
      <c r="AB26" s="18">
        <f t="shared" si="2"/>
        <v>0</v>
      </c>
      <c r="AC26" s="18"/>
    </row>
    <row r="27" spans="1:29" s="18" customFormat="1" x14ac:dyDescent="0.25">
      <c r="X27" s="116"/>
      <c r="Y27" s="18">
        <v>0</v>
      </c>
      <c r="Z27" s="18">
        <f t="shared" si="0"/>
        <v>0</v>
      </c>
      <c r="AA27" s="18">
        <f t="shared" si="1"/>
        <v>0</v>
      </c>
      <c r="AB27" s="18">
        <f t="shared" si="2"/>
        <v>0</v>
      </c>
    </row>
    <row r="28" spans="1:29" s="18" customFormat="1" x14ac:dyDescent="0.25">
      <c r="A28" s="17">
        <v>8</v>
      </c>
      <c r="B28" s="18">
        <v>14</v>
      </c>
      <c r="C28" s="18">
        <v>1</v>
      </c>
      <c r="D28" s="18" t="s">
        <v>29</v>
      </c>
      <c r="E28" s="17" t="s">
        <v>47</v>
      </c>
      <c r="F28" s="18">
        <v>4</v>
      </c>
      <c r="G28" s="5">
        <f>+F28-O28/5</f>
        <v>3.7</v>
      </c>
      <c r="H28" s="6">
        <f>G28*7%</f>
        <v>0.25900000000000006</v>
      </c>
      <c r="I28" s="6">
        <f>G28+H28</f>
        <v>3.9590000000000001</v>
      </c>
      <c r="J28" s="18">
        <v>27</v>
      </c>
      <c r="K28" s="7">
        <f>I28*J28</f>
        <v>106.893</v>
      </c>
      <c r="L28" s="10" t="s">
        <v>30</v>
      </c>
      <c r="M28" s="18">
        <v>1</v>
      </c>
      <c r="N28" s="18">
        <v>1</v>
      </c>
      <c r="O28" s="13">
        <v>1.5</v>
      </c>
      <c r="P28" s="13">
        <v>1500</v>
      </c>
      <c r="Q28" s="9">
        <f>N28*P28</f>
        <v>1500</v>
      </c>
      <c r="R28" s="8">
        <f>G28*13</f>
        <v>48.1</v>
      </c>
      <c r="S28" s="8">
        <f>+R28+Q28+K28</f>
        <v>1654.9929999999999</v>
      </c>
      <c r="T28" s="8">
        <f>S28+S29+S30</f>
        <v>1784.9929999999999</v>
      </c>
      <c r="U28" s="8">
        <f>T28/C28</f>
        <v>1784.9929999999999</v>
      </c>
      <c r="X28" s="116">
        <f>U28*1.65</f>
        <v>2945.2384499999998</v>
      </c>
      <c r="Y28" s="18">
        <v>2949</v>
      </c>
      <c r="Z28" s="18">
        <f t="shared" si="0"/>
        <v>23592</v>
      </c>
      <c r="AA28" s="18">
        <f t="shared" si="1"/>
        <v>10321.5</v>
      </c>
      <c r="AB28" s="18">
        <f t="shared" si="2"/>
        <v>2654.1</v>
      </c>
    </row>
    <row r="29" spans="1:29" s="18" customFormat="1" x14ac:dyDescent="0.25">
      <c r="E29" s="18" t="s">
        <v>35</v>
      </c>
      <c r="G29" s="5">
        <f>+F29-O29/5</f>
        <v>0</v>
      </c>
      <c r="H29" s="6">
        <f>G29*7%</f>
        <v>0</v>
      </c>
      <c r="I29" s="6">
        <f>G29+H29</f>
        <v>0</v>
      </c>
      <c r="J29" s="18">
        <v>27</v>
      </c>
      <c r="K29" s="7">
        <f>I29*J29</f>
        <v>0</v>
      </c>
      <c r="L29" s="10" t="s">
        <v>30</v>
      </c>
      <c r="M29" s="18">
        <v>28</v>
      </c>
      <c r="N29" s="18">
        <v>0.3</v>
      </c>
      <c r="P29" s="18">
        <v>260</v>
      </c>
      <c r="Q29" s="9">
        <f>N29*P29</f>
        <v>78</v>
      </c>
      <c r="R29" s="8">
        <f>G29*13</f>
        <v>0</v>
      </c>
      <c r="S29" s="8">
        <f>+R29+Q29+K29</f>
        <v>78</v>
      </c>
      <c r="U29" s="8" t="e">
        <f>T29/C29</f>
        <v>#DIV/0!</v>
      </c>
      <c r="X29" s="116" t="e">
        <f>U29*1.8</f>
        <v>#DIV/0!</v>
      </c>
      <c r="Y29" s="18">
        <v>0</v>
      </c>
      <c r="Z29" s="18">
        <f t="shared" si="0"/>
        <v>0</v>
      </c>
      <c r="AA29" s="18">
        <f t="shared" si="1"/>
        <v>0</v>
      </c>
      <c r="AB29" s="18">
        <f t="shared" si="2"/>
        <v>0</v>
      </c>
    </row>
    <row r="30" spans="1:29" s="18" customFormat="1" x14ac:dyDescent="0.25">
      <c r="G30" s="5">
        <f>+F30-O30/5</f>
        <v>0</v>
      </c>
      <c r="H30" s="6">
        <f>G30*7%</f>
        <v>0</v>
      </c>
      <c r="I30" s="6">
        <f>G30+H30</f>
        <v>0</v>
      </c>
      <c r="J30" s="18">
        <v>27</v>
      </c>
      <c r="K30" s="7">
        <f>I30*J30</f>
        <v>0</v>
      </c>
      <c r="L30" s="5" t="s">
        <v>30</v>
      </c>
      <c r="M30" s="18">
        <v>17</v>
      </c>
      <c r="N30" s="18">
        <v>0.2</v>
      </c>
      <c r="P30" s="18">
        <v>260</v>
      </c>
      <c r="Q30" s="9">
        <f>N30*P30</f>
        <v>52</v>
      </c>
      <c r="R30" s="8">
        <f>G30*13</f>
        <v>0</v>
      </c>
      <c r="S30" s="8">
        <f>+R30+Q30+K30</f>
        <v>52</v>
      </c>
      <c r="U30" s="8" t="e">
        <f>T30/C30</f>
        <v>#DIV/0!</v>
      </c>
      <c r="X30" s="116" t="e">
        <f>U30*1.8</f>
        <v>#DIV/0!</v>
      </c>
      <c r="Y30" s="18">
        <v>0</v>
      </c>
      <c r="Z30" s="18">
        <f t="shared" si="0"/>
        <v>0</v>
      </c>
      <c r="AA30" s="18">
        <f t="shared" si="1"/>
        <v>0</v>
      </c>
      <c r="AB30" s="18">
        <f t="shared" si="2"/>
        <v>0</v>
      </c>
    </row>
    <row r="31" spans="1:29" s="18" customFormat="1" x14ac:dyDescent="0.25">
      <c r="X31" s="116"/>
      <c r="Y31" s="18">
        <v>0</v>
      </c>
      <c r="Z31" s="18">
        <f t="shared" si="0"/>
        <v>0</v>
      </c>
      <c r="AA31" s="18">
        <f t="shared" si="1"/>
        <v>0</v>
      </c>
      <c r="AB31" s="18">
        <f t="shared" si="2"/>
        <v>0</v>
      </c>
    </row>
    <row r="32" spans="1:29" s="17" customFormat="1" x14ac:dyDescent="0.25">
      <c r="A32" s="17">
        <v>9</v>
      </c>
      <c r="B32" s="17">
        <v>14</v>
      </c>
      <c r="C32" s="17">
        <v>1</v>
      </c>
      <c r="D32" s="17" t="s">
        <v>29</v>
      </c>
      <c r="E32" s="17" t="s">
        <v>48</v>
      </c>
      <c r="F32" s="17">
        <v>5</v>
      </c>
      <c r="G32" s="10">
        <f>+F32-O32/5</f>
        <v>4.8</v>
      </c>
      <c r="H32" s="11">
        <f>G32*7%</f>
        <v>0.33600000000000002</v>
      </c>
      <c r="I32" s="11">
        <f>G32+H32</f>
        <v>5.1360000000000001</v>
      </c>
      <c r="J32" s="17">
        <v>27</v>
      </c>
      <c r="K32" s="7">
        <f>I32*J32</f>
        <v>138.672</v>
      </c>
      <c r="L32" s="10" t="s">
        <v>30</v>
      </c>
      <c r="M32" s="17">
        <v>1</v>
      </c>
      <c r="N32" s="17">
        <v>0.5</v>
      </c>
      <c r="O32" s="13">
        <v>1</v>
      </c>
      <c r="P32" s="13">
        <v>750</v>
      </c>
      <c r="Q32" s="9">
        <f>N32*P32</f>
        <v>375</v>
      </c>
      <c r="R32" s="7">
        <f>G32*13</f>
        <v>62.4</v>
      </c>
      <c r="S32" s="7">
        <f>+R32+Q32+K32</f>
        <v>576.072</v>
      </c>
      <c r="T32" s="7">
        <f>S32+S33</f>
        <v>706.072</v>
      </c>
      <c r="U32" s="7">
        <f>T32/C32</f>
        <v>706.072</v>
      </c>
      <c r="X32" s="117">
        <f>U32*1.8</f>
        <v>1270.9295999999999</v>
      </c>
      <c r="Y32" s="18">
        <v>1269</v>
      </c>
      <c r="Z32" s="18">
        <f t="shared" si="0"/>
        <v>10152</v>
      </c>
      <c r="AA32" s="18">
        <f t="shared" si="1"/>
        <v>4441.5</v>
      </c>
      <c r="AB32" s="18">
        <f t="shared" si="2"/>
        <v>1142.1000000000001</v>
      </c>
      <c r="AC32" s="18"/>
    </row>
    <row r="33" spans="1:29" s="17" customFormat="1" x14ac:dyDescent="0.25">
      <c r="E33" s="18" t="s">
        <v>35</v>
      </c>
      <c r="G33" s="10">
        <f>+F33-O33/5</f>
        <v>0</v>
      </c>
      <c r="H33" s="11">
        <f>G33*7%</f>
        <v>0</v>
      </c>
      <c r="I33" s="11">
        <f>G33+H33</f>
        <v>0</v>
      </c>
      <c r="J33" s="17">
        <v>27</v>
      </c>
      <c r="K33" s="7">
        <f>I33*J33</f>
        <v>0</v>
      </c>
      <c r="L33" s="10" t="s">
        <v>30</v>
      </c>
      <c r="M33" s="18">
        <v>18</v>
      </c>
      <c r="N33" s="17">
        <v>0.5</v>
      </c>
      <c r="P33" s="18">
        <v>260</v>
      </c>
      <c r="Q33" s="9">
        <f>N33*P33</f>
        <v>130</v>
      </c>
      <c r="R33" s="7">
        <f>G33*13</f>
        <v>0</v>
      </c>
      <c r="S33" s="7">
        <f>+R33+Q33+K33</f>
        <v>130</v>
      </c>
      <c r="U33" s="7" t="e">
        <f>T33/C33</f>
        <v>#DIV/0!</v>
      </c>
      <c r="X33" s="117" t="e">
        <f>U33*1.8</f>
        <v>#DIV/0!</v>
      </c>
      <c r="Y33" s="18">
        <v>0</v>
      </c>
      <c r="Z33" s="18">
        <f t="shared" si="0"/>
        <v>0</v>
      </c>
      <c r="AA33" s="18">
        <f t="shared" si="1"/>
        <v>0</v>
      </c>
      <c r="AB33" s="18">
        <f t="shared" si="2"/>
        <v>0</v>
      </c>
      <c r="AC33" s="18"/>
    </row>
    <row r="34" spans="1:29" s="18" customFormat="1" x14ac:dyDescent="0.25">
      <c r="X34" s="116"/>
      <c r="Y34" s="18">
        <v>0</v>
      </c>
      <c r="Z34" s="18">
        <f t="shared" si="0"/>
        <v>0</v>
      </c>
      <c r="AA34" s="18">
        <f t="shared" si="1"/>
        <v>0</v>
      </c>
      <c r="AB34" s="18">
        <f t="shared" si="2"/>
        <v>0</v>
      </c>
    </row>
    <row r="35" spans="1:29" s="18" customFormat="1" x14ac:dyDescent="0.25">
      <c r="A35" s="17">
        <v>10</v>
      </c>
      <c r="B35" s="18">
        <v>14</v>
      </c>
      <c r="C35" s="18">
        <v>1</v>
      </c>
      <c r="D35" s="18" t="s">
        <v>29</v>
      </c>
      <c r="E35" s="17" t="s">
        <v>49</v>
      </c>
      <c r="F35" s="18">
        <v>4.5999999999999996</v>
      </c>
      <c r="G35" s="5">
        <f>+F35-O35/5</f>
        <v>4.26</v>
      </c>
      <c r="H35" s="6">
        <f>G35*7%</f>
        <v>0.29820000000000002</v>
      </c>
      <c r="I35" s="6">
        <f>G35+H35</f>
        <v>4.5581999999999994</v>
      </c>
      <c r="J35" s="18">
        <v>27</v>
      </c>
      <c r="K35" s="7">
        <f>I35*J35</f>
        <v>123.07139999999998</v>
      </c>
      <c r="L35" s="10" t="s">
        <v>30</v>
      </c>
      <c r="M35" s="18">
        <v>1</v>
      </c>
      <c r="N35" s="18">
        <v>1</v>
      </c>
      <c r="O35" s="13">
        <v>1.7</v>
      </c>
      <c r="P35" s="13">
        <v>1500</v>
      </c>
      <c r="Q35" s="9">
        <f>N35*P35</f>
        <v>1500</v>
      </c>
      <c r="R35" s="8">
        <f>G35*13</f>
        <v>55.379999999999995</v>
      </c>
      <c r="S35" s="8">
        <f>+R35+Q35+K35</f>
        <v>1678.4514000000001</v>
      </c>
      <c r="T35" s="8">
        <f>S35+S36+S37</f>
        <v>1849.2014000000001</v>
      </c>
      <c r="U35" s="8">
        <f>T35/C35</f>
        <v>1849.2014000000001</v>
      </c>
      <c r="X35" s="116">
        <f>U35*1.65</f>
        <v>3051.1823100000001</v>
      </c>
      <c r="Y35" s="18">
        <v>3049</v>
      </c>
      <c r="Z35" s="18">
        <f t="shared" si="0"/>
        <v>24392</v>
      </c>
      <c r="AA35" s="18">
        <f t="shared" si="1"/>
        <v>10671.5</v>
      </c>
      <c r="AB35" s="18">
        <f t="shared" si="2"/>
        <v>2744.1</v>
      </c>
    </row>
    <row r="36" spans="1:29" s="18" customFormat="1" x14ac:dyDescent="0.25">
      <c r="E36" s="18" t="s">
        <v>35</v>
      </c>
      <c r="G36" s="5">
        <f>+F36-O36/5</f>
        <v>0</v>
      </c>
      <c r="H36" s="6">
        <f>G36*7%</f>
        <v>0</v>
      </c>
      <c r="I36" s="6">
        <f>G36+H36</f>
        <v>0</v>
      </c>
      <c r="J36" s="18">
        <v>27</v>
      </c>
      <c r="K36" s="7">
        <f>I36*J36</f>
        <v>0</v>
      </c>
      <c r="L36" s="10" t="s">
        <v>30</v>
      </c>
      <c r="M36" s="18">
        <v>16</v>
      </c>
      <c r="N36" s="18">
        <v>0.15</v>
      </c>
      <c r="P36" s="18">
        <v>185</v>
      </c>
      <c r="Q36" s="9">
        <f>N36*P36</f>
        <v>27.75</v>
      </c>
      <c r="R36" s="8">
        <f>G36*13</f>
        <v>0</v>
      </c>
      <c r="S36" s="8">
        <f>+R36+Q36+K36</f>
        <v>27.75</v>
      </c>
      <c r="U36" s="8" t="e">
        <f>T36/C36</f>
        <v>#DIV/0!</v>
      </c>
      <c r="X36" s="116" t="e">
        <f>U36*1.8</f>
        <v>#DIV/0!</v>
      </c>
      <c r="Y36" s="18">
        <v>0</v>
      </c>
      <c r="Z36" s="18">
        <f t="shared" si="0"/>
        <v>0</v>
      </c>
      <c r="AA36" s="18">
        <f t="shared" si="1"/>
        <v>0</v>
      </c>
      <c r="AB36" s="18">
        <f t="shared" si="2"/>
        <v>0</v>
      </c>
    </row>
    <row r="37" spans="1:29" s="18" customFormat="1" x14ac:dyDescent="0.25">
      <c r="G37" s="5">
        <f>+F37-O37/5</f>
        <v>0</v>
      </c>
      <c r="H37" s="6">
        <f>G37*7%</f>
        <v>0</v>
      </c>
      <c r="I37" s="6">
        <f>G37+H37</f>
        <v>0</v>
      </c>
      <c r="J37" s="18">
        <v>27</v>
      </c>
      <c r="K37" s="7">
        <f>I37*J37</f>
        <v>0</v>
      </c>
      <c r="L37" s="5" t="s">
        <v>30</v>
      </c>
      <c r="M37" s="18">
        <v>47</v>
      </c>
      <c r="N37" s="18">
        <v>0.55000000000000004</v>
      </c>
      <c r="P37" s="18">
        <v>260</v>
      </c>
      <c r="Q37" s="9">
        <f>N37*P37</f>
        <v>143</v>
      </c>
      <c r="R37" s="8">
        <f>G37*13</f>
        <v>0</v>
      </c>
      <c r="S37" s="8">
        <f>+R37+Q37+K37</f>
        <v>143</v>
      </c>
      <c r="U37" s="8" t="e">
        <f>T37/C37</f>
        <v>#DIV/0!</v>
      </c>
      <c r="X37" s="116" t="e">
        <f>U37*1.8</f>
        <v>#DIV/0!</v>
      </c>
      <c r="Y37" s="18">
        <v>0</v>
      </c>
      <c r="Z37" s="18">
        <f t="shared" si="0"/>
        <v>0</v>
      </c>
      <c r="AA37" s="18">
        <f t="shared" si="1"/>
        <v>0</v>
      </c>
      <c r="AB37" s="18">
        <f t="shared" si="2"/>
        <v>0</v>
      </c>
    </row>
    <row r="38" spans="1:29" s="18" customFormat="1" x14ac:dyDescent="0.25">
      <c r="X38" s="116"/>
      <c r="Y38" s="18">
        <v>0</v>
      </c>
      <c r="Z38" s="18">
        <f t="shared" si="0"/>
        <v>0</v>
      </c>
      <c r="AA38" s="18">
        <f t="shared" si="1"/>
        <v>0</v>
      </c>
      <c r="AB38" s="18">
        <f t="shared" si="2"/>
        <v>0</v>
      </c>
    </row>
    <row r="39" spans="1:29" s="18" customFormat="1" x14ac:dyDescent="0.25">
      <c r="A39" s="17">
        <v>11</v>
      </c>
      <c r="B39" s="18">
        <v>14</v>
      </c>
      <c r="C39" s="18">
        <v>1</v>
      </c>
      <c r="D39" s="18" t="s">
        <v>29</v>
      </c>
      <c r="E39" s="17" t="s">
        <v>39</v>
      </c>
      <c r="F39" s="18">
        <v>5.3</v>
      </c>
      <c r="G39" s="5">
        <f>+F39-O39/5</f>
        <v>4.96</v>
      </c>
      <c r="H39" s="6">
        <f>G39*7%</f>
        <v>0.34720000000000001</v>
      </c>
      <c r="I39" s="6">
        <f>G39+H39</f>
        <v>5.3071999999999999</v>
      </c>
      <c r="J39" s="18">
        <v>27</v>
      </c>
      <c r="K39" s="7">
        <f>I39*J39</f>
        <v>143.2944</v>
      </c>
      <c r="L39" s="10" t="s">
        <v>30</v>
      </c>
      <c r="M39" s="18">
        <v>1</v>
      </c>
      <c r="N39" s="18">
        <v>1.2</v>
      </c>
      <c r="O39" s="13">
        <v>1.7</v>
      </c>
      <c r="P39" s="13">
        <v>1700</v>
      </c>
      <c r="Q39" s="9">
        <f>N39*P39</f>
        <v>2040</v>
      </c>
      <c r="R39" s="8">
        <f>G39*13</f>
        <v>64.48</v>
      </c>
      <c r="S39" s="8">
        <f>+R39+Q39+K39</f>
        <v>2247.7744000000002</v>
      </c>
      <c r="T39" s="8">
        <f>S39+S40+S41</f>
        <v>2355.2744000000002</v>
      </c>
      <c r="U39" s="8">
        <f>T39/C39</f>
        <v>2355.2744000000002</v>
      </c>
      <c r="X39" s="116">
        <f>U39*1.65</f>
        <v>3886.2027600000001</v>
      </c>
      <c r="Y39" s="18">
        <v>3889</v>
      </c>
      <c r="Z39" s="18">
        <f t="shared" si="0"/>
        <v>31112</v>
      </c>
      <c r="AA39" s="18">
        <f t="shared" si="1"/>
        <v>13611.5</v>
      </c>
      <c r="AB39" s="18">
        <f t="shared" si="2"/>
        <v>3500.1</v>
      </c>
    </row>
    <row r="40" spans="1:29" s="18" customFormat="1" x14ac:dyDescent="0.25">
      <c r="E40" s="18" t="s">
        <v>35</v>
      </c>
      <c r="G40" s="5">
        <f>+F40-O40/5</f>
        <v>0</v>
      </c>
      <c r="H40" s="6">
        <f>G40*7%</f>
        <v>0</v>
      </c>
      <c r="I40" s="6">
        <f>G40+H40</f>
        <v>0</v>
      </c>
      <c r="J40" s="18">
        <v>27</v>
      </c>
      <c r="K40" s="7">
        <f>I40*J40</f>
        <v>0</v>
      </c>
      <c r="L40" s="10" t="s">
        <v>30</v>
      </c>
      <c r="M40" s="23">
        <v>39</v>
      </c>
      <c r="N40" s="24">
        <v>0.3</v>
      </c>
      <c r="P40" s="18">
        <v>185</v>
      </c>
      <c r="Q40" s="9">
        <f>N40*P40</f>
        <v>55.5</v>
      </c>
      <c r="R40" s="8">
        <f>G40*13</f>
        <v>0</v>
      </c>
      <c r="S40" s="8">
        <f>+R40+Q40+K40</f>
        <v>55.5</v>
      </c>
      <c r="U40" s="8" t="e">
        <f>T40/C40</f>
        <v>#DIV/0!</v>
      </c>
      <c r="X40" s="116" t="e">
        <f>U40*1.8</f>
        <v>#DIV/0!</v>
      </c>
      <c r="Y40" s="18">
        <v>0</v>
      </c>
      <c r="Z40" s="18">
        <f t="shared" si="0"/>
        <v>0</v>
      </c>
      <c r="AA40" s="18">
        <f t="shared" si="1"/>
        <v>0</v>
      </c>
      <c r="AB40" s="18">
        <f t="shared" si="2"/>
        <v>0</v>
      </c>
    </row>
    <row r="41" spans="1:29" s="18" customFormat="1" x14ac:dyDescent="0.25">
      <c r="G41" s="5">
        <f>+F41-O41/5</f>
        <v>0</v>
      </c>
      <c r="H41" s="6">
        <f>G41*7%</f>
        <v>0</v>
      </c>
      <c r="I41" s="6">
        <f>G41+H41</f>
        <v>0</v>
      </c>
      <c r="J41" s="18">
        <v>27</v>
      </c>
      <c r="K41" s="7">
        <f>I41*J41</f>
        <v>0</v>
      </c>
      <c r="L41" s="5" t="s">
        <v>30</v>
      </c>
      <c r="M41" s="23">
        <v>20</v>
      </c>
      <c r="N41" s="24">
        <v>0.2</v>
      </c>
      <c r="P41" s="18">
        <v>260</v>
      </c>
      <c r="Q41" s="9">
        <f>N41*P41</f>
        <v>52</v>
      </c>
      <c r="R41" s="8">
        <f>G41*13</f>
        <v>0</v>
      </c>
      <c r="S41" s="8">
        <f>+R41+Q41+K41</f>
        <v>52</v>
      </c>
      <c r="U41" s="8" t="e">
        <f>T41/C41</f>
        <v>#DIV/0!</v>
      </c>
      <c r="X41" s="116" t="e">
        <f>U41*1.8</f>
        <v>#DIV/0!</v>
      </c>
      <c r="Y41" s="18">
        <v>0</v>
      </c>
      <c r="Z41" s="18">
        <f t="shared" si="0"/>
        <v>0</v>
      </c>
      <c r="AA41" s="18">
        <f t="shared" si="1"/>
        <v>0</v>
      </c>
      <c r="AB41" s="18">
        <f t="shared" si="2"/>
        <v>0</v>
      </c>
    </row>
    <row r="42" spans="1:29" s="18" customFormat="1" x14ac:dyDescent="0.25">
      <c r="X42" s="116"/>
      <c r="Y42" s="18">
        <v>0</v>
      </c>
      <c r="Z42" s="18">
        <f t="shared" si="0"/>
        <v>0</v>
      </c>
      <c r="AA42" s="18">
        <f t="shared" si="1"/>
        <v>0</v>
      </c>
      <c r="AB42" s="18">
        <f t="shared" si="2"/>
        <v>0</v>
      </c>
    </row>
    <row r="43" spans="1:29" s="17" customFormat="1" x14ac:dyDescent="0.25">
      <c r="A43" s="17">
        <v>12</v>
      </c>
      <c r="B43" s="17">
        <v>18</v>
      </c>
      <c r="C43" s="17">
        <v>1</v>
      </c>
      <c r="D43" s="17" t="s">
        <v>29</v>
      </c>
      <c r="E43" s="17" t="s">
        <v>50</v>
      </c>
      <c r="F43" s="17">
        <v>6.3</v>
      </c>
      <c r="G43" s="10">
        <f>+F43-O43/5</f>
        <v>5.9399999999999995</v>
      </c>
      <c r="H43" s="11">
        <f>G43*7%</f>
        <v>0.4158</v>
      </c>
      <c r="I43" s="11">
        <f>G43+H43</f>
        <v>6.3557999999999995</v>
      </c>
      <c r="J43" s="17">
        <v>32</v>
      </c>
      <c r="K43" s="7">
        <f>I43*J43</f>
        <v>203.38559999999998</v>
      </c>
      <c r="L43" s="10" t="s">
        <v>30</v>
      </c>
      <c r="M43" s="17">
        <v>1</v>
      </c>
      <c r="N43" s="17">
        <v>1.5</v>
      </c>
      <c r="O43" s="13">
        <v>1.8</v>
      </c>
      <c r="P43" s="13">
        <v>1900</v>
      </c>
      <c r="Q43" s="9">
        <f>N43*P43</f>
        <v>2850</v>
      </c>
      <c r="R43" s="7">
        <f>G43*13</f>
        <v>77.22</v>
      </c>
      <c r="S43" s="7">
        <f>+R43+Q43+K43</f>
        <v>3130.6055999999999</v>
      </c>
      <c r="T43" s="7">
        <f>S43+S44</f>
        <v>3208.6055999999999</v>
      </c>
      <c r="U43" s="7">
        <f>T43/C43</f>
        <v>3208.6055999999999</v>
      </c>
      <c r="X43" s="117">
        <f>U43*1.65</f>
        <v>5294.1992399999999</v>
      </c>
      <c r="Y43" s="18">
        <v>5289</v>
      </c>
      <c r="Z43" s="18">
        <f t="shared" si="0"/>
        <v>42312</v>
      </c>
      <c r="AA43" s="18">
        <f t="shared" si="1"/>
        <v>18511.5</v>
      </c>
      <c r="AB43" s="18">
        <f t="shared" si="2"/>
        <v>4760.1000000000004</v>
      </c>
      <c r="AC43" s="18"/>
    </row>
    <row r="44" spans="1:29" s="17" customFormat="1" x14ac:dyDescent="0.25">
      <c r="E44" s="18" t="s">
        <v>35</v>
      </c>
      <c r="G44" s="10">
        <f>+F44-O44/5</f>
        <v>0</v>
      </c>
      <c r="H44" s="11">
        <f>G44*7%</f>
        <v>0</v>
      </c>
      <c r="I44" s="11">
        <f>G44+H44</f>
        <v>0</v>
      </c>
      <c r="J44" s="17">
        <v>32</v>
      </c>
      <c r="K44" s="7">
        <f>I44*J44</f>
        <v>0</v>
      </c>
      <c r="L44" s="10" t="s">
        <v>30</v>
      </c>
      <c r="M44" s="18">
        <v>32</v>
      </c>
      <c r="N44" s="17">
        <v>0.3</v>
      </c>
      <c r="P44" s="18">
        <v>260</v>
      </c>
      <c r="Q44" s="9">
        <f>N44*P44</f>
        <v>78</v>
      </c>
      <c r="R44" s="7">
        <f>G44*13</f>
        <v>0</v>
      </c>
      <c r="S44" s="7">
        <f>+R44+Q44+K44</f>
        <v>78</v>
      </c>
      <c r="U44" s="7" t="e">
        <f>T44/C44</f>
        <v>#DIV/0!</v>
      </c>
      <c r="X44" s="117" t="e">
        <f>U44*1.8</f>
        <v>#DIV/0!</v>
      </c>
      <c r="Y44" s="18">
        <v>0</v>
      </c>
      <c r="Z44" s="18">
        <f t="shared" si="0"/>
        <v>0</v>
      </c>
      <c r="AA44" s="18">
        <f t="shared" si="1"/>
        <v>0</v>
      </c>
      <c r="AB44" s="18">
        <f t="shared" si="2"/>
        <v>0</v>
      </c>
      <c r="AC44" s="18"/>
    </row>
    <row r="45" spans="1:29" s="18" customFormat="1" x14ac:dyDescent="0.25">
      <c r="L45" s="21"/>
      <c r="M45" s="22"/>
      <c r="N45" s="23"/>
      <c r="O45" s="24"/>
      <c r="P45" s="25"/>
      <c r="X45" s="116"/>
      <c r="Y45" s="18">
        <v>0</v>
      </c>
      <c r="Z45" s="18">
        <f t="shared" si="0"/>
        <v>0</v>
      </c>
      <c r="AA45" s="18">
        <f t="shared" si="1"/>
        <v>0</v>
      </c>
      <c r="AB45" s="18">
        <f t="shared" si="2"/>
        <v>0</v>
      </c>
    </row>
    <row r="46" spans="1:29" s="17" customFormat="1" x14ac:dyDescent="0.25">
      <c r="A46" s="17">
        <v>13</v>
      </c>
      <c r="B46" s="17">
        <v>14</v>
      </c>
      <c r="C46" s="17">
        <v>1</v>
      </c>
      <c r="D46" s="17" t="s">
        <v>29</v>
      </c>
      <c r="E46" s="17" t="s">
        <v>51</v>
      </c>
      <c r="F46" s="17">
        <v>5.6</v>
      </c>
      <c r="G46" s="10">
        <f>+F46-O46/5</f>
        <v>5.17</v>
      </c>
      <c r="H46" s="11">
        <f>G46*7%</f>
        <v>0.36190000000000005</v>
      </c>
      <c r="I46" s="11">
        <f>G46+H46</f>
        <v>5.5319000000000003</v>
      </c>
      <c r="J46" s="17">
        <v>27</v>
      </c>
      <c r="K46" s="7">
        <f>I46*J46</f>
        <v>149.3613</v>
      </c>
      <c r="L46" s="10" t="s">
        <v>30</v>
      </c>
      <c r="M46" s="17">
        <v>1</v>
      </c>
      <c r="N46" s="17">
        <v>1.2</v>
      </c>
      <c r="O46" s="13">
        <v>2.15</v>
      </c>
      <c r="P46" s="13">
        <v>1700</v>
      </c>
      <c r="Q46" s="9">
        <f>N46*P46</f>
        <v>2040</v>
      </c>
      <c r="R46" s="7">
        <f>G46*13</f>
        <v>67.209999999999994</v>
      </c>
      <c r="S46" s="7">
        <f>+R46+Q46+K46</f>
        <v>2256.5713000000001</v>
      </c>
      <c r="T46" s="7">
        <f>S46+S47+S48+S49</f>
        <v>2457.0713000000001</v>
      </c>
      <c r="U46" s="7">
        <f>T46/C46</f>
        <v>2457.0713000000001</v>
      </c>
      <c r="X46" s="117">
        <f>U46*1.65</f>
        <v>4054.167645</v>
      </c>
      <c r="Y46" s="18">
        <v>4049</v>
      </c>
      <c r="Z46" s="18">
        <f t="shared" si="0"/>
        <v>32392</v>
      </c>
      <c r="AA46" s="18">
        <f t="shared" si="1"/>
        <v>14171.5</v>
      </c>
      <c r="AB46" s="18">
        <f t="shared" si="2"/>
        <v>3644.1</v>
      </c>
      <c r="AC46" s="18"/>
    </row>
    <row r="47" spans="1:29" s="17" customFormat="1" x14ac:dyDescent="0.25">
      <c r="E47" s="18" t="s">
        <v>52</v>
      </c>
      <c r="G47" s="10">
        <f>+F47-O47/5</f>
        <v>0</v>
      </c>
      <c r="H47" s="11">
        <f>G47*7%</f>
        <v>0</v>
      </c>
      <c r="I47" s="11">
        <f>G47+H47</f>
        <v>0</v>
      </c>
      <c r="J47" s="17">
        <v>27</v>
      </c>
      <c r="K47" s="7">
        <f>I47*J47</f>
        <v>0</v>
      </c>
      <c r="L47" s="5" t="s">
        <v>30</v>
      </c>
      <c r="M47" s="18">
        <v>80</v>
      </c>
      <c r="N47" s="18">
        <v>0.62</v>
      </c>
      <c r="P47" s="13">
        <v>185</v>
      </c>
      <c r="Q47" s="9">
        <f>N47*P47</f>
        <v>114.7</v>
      </c>
      <c r="R47" s="7">
        <f>G47*13</f>
        <v>0</v>
      </c>
      <c r="S47" s="7">
        <f>+R47+Q47+K47</f>
        <v>114.7</v>
      </c>
      <c r="U47" s="7" t="e">
        <f>T47/C47</f>
        <v>#DIV/0!</v>
      </c>
      <c r="X47" s="117" t="e">
        <f>U47*1.8</f>
        <v>#DIV/0!</v>
      </c>
      <c r="Y47" s="18">
        <v>0</v>
      </c>
      <c r="Z47" s="18">
        <f t="shared" si="0"/>
        <v>0</v>
      </c>
      <c r="AA47" s="18">
        <f t="shared" si="1"/>
        <v>0</v>
      </c>
      <c r="AB47" s="18">
        <f t="shared" si="2"/>
        <v>0</v>
      </c>
      <c r="AC47" s="18"/>
    </row>
    <row r="48" spans="1:29" s="17" customFormat="1" x14ac:dyDescent="0.25">
      <c r="G48" s="10">
        <f>+F48-O48/5</f>
        <v>0</v>
      </c>
      <c r="H48" s="11">
        <f>G48*7%</f>
        <v>0</v>
      </c>
      <c r="I48" s="11">
        <f>G48+H48</f>
        <v>0</v>
      </c>
      <c r="J48" s="17">
        <v>27</v>
      </c>
      <c r="K48" s="7">
        <f>I48*J48</f>
        <v>0</v>
      </c>
      <c r="L48" s="10" t="s">
        <v>30</v>
      </c>
      <c r="M48" s="18">
        <v>24</v>
      </c>
      <c r="N48" s="18">
        <v>0.25</v>
      </c>
      <c r="P48" s="13">
        <v>260</v>
      </c>
      <c r="Q48" s="9">
        <f>N48*P48</f>
        <v>65</v>
      </c>
      <c r="R48" s="7">
        <f>G48*13</f>
        <v>0</v>
      </c>
      <c r="S48" s="7">
        <f>+R48+Q48+K48</f>
        <v>65</v>
      </c>
      <c r="U48" s="7" t="e">
        <f>T48/C48</f>
        <v>#DIV/0!</v>
      </c>
      <c r="X48" s="117" t="e">
        <f>U48*1.8</f>
        <v>#DIV/0!</v>
      </c>
      <c r="Y48" s="18">
        <v>0</v>
      </c>
      <c r="Z48" s="18">
        <f t="shared" si="0"/>
        <v>0</v>
      </c>
      <c r="AA48" s="18">
        <f t="shared" si="1"/>
        <v>0</v>
      </c>
      <c r="AB48" s="18">
        <f t="shared" si="2"/>
        <v>0</v>
      </c>
      <c r="AC48" s="18"/>
    </row>
    <row r="49" spans="1:29" s="17" customFormat="1" x14ac:dyDescent="0.25">
      <c r="G49" s="10">
        <f>+F49-O49/5</f>
        <v>0</v>
      </c>
      <c r="H49" s="11">
        <f>G49*7%</f>
        <v>0</v>
      </c>
      <c r="I49" s="11">
        <f>G49+H49</f>
        <v>0</v>
      </c>
      <c r="J49" s="17">
        <v>27</v>
      </c>
      <c r="K49" s="7">
        <f>I49*J49</f>
        <v>0</v>
      </c>
      <c r="L49" s="10" t="s">
        <v>30</v>
      </c>
      <c r="M49" s="18">
        <v>2</v>
      </c>
      <c r="N49" s="18">
        <v>0.08</v>
      </c>
      <c r="P49" s="13">
        <v>260</v>
      </c>
      <c r="Q49" s="9">
        <f>N49*P49</f>
        <v>20.8</v>
      </c>
      <c r="R49" s="7">
        <f>G49*13</f>
        <v>0</v>
      </c>
      <c r="S49" s="7">
        <f>+R49+Q49+K49</f>
        <v>20.8</v>
      </c>
      <c r="U49" s="7" t="e">
        <f>T49/C49</f>
        <v>#DIV/0!</v>
      </c>
      <c r="X49" s="117" t="e">
        <f>U49*1.8</f>
        <v>#DIV/0!</v>
      </c>
      <c r="Y49" s="18">
        <v>0</v>
      </c>
      <c r="Z49" s="18">
        <f t="shared" si="0"/>
        <v>0</v>
      </c>
      <c r="AA49" s="18">
        <f t="shared" si="1"/>
        <v>0</v>
      </c>
      <c r="AB49" s="18">
        <f t="shared" si="2"/>
        <v>0</v>
      </c>
      <c r="AC49" s="18"/>
    </row>
    <row r="50" spans="1:29" s="18" customFormat="1" x14ac:dyDescent="0.25">
      <c r="X50" s="116"/>
      <c r="Y50" s="18">
        <v>0</v>
      </c>
      <c r="Z50" s="18">
        <f t="shared" si="0"/>
        <v>0</v>
      </c>
      <c r="AA50" s="18">
        <f t="shared" si="1"/>
        <v>0</v>
      </c>
      <c r="AB50" s="18">
        <f t="shared" si="2"/>
        <v>0</v>
      </c>
    </row>
    <row r="51" spans="1:29" s="18" customFormat="1" x14ac:dyDescent="0.25">
      <c r="A51" s="17">
        <v>14</v>
      </c>
      <c r="B51" s="18">
        <v>14</v>
      </c>
      <c r="C51" s="18">
        <v>1</v>
      </c>
      <c r="D51" s="18" t="s">
        <v>29</v>
      </c>
      <c r="E51" s="17" t="s">
        <v>53</v>
      </c>
      <c r="F51" s="18">
        <v>7.5</v>
      </c>
      <c r="G51" s="5">
        <f>+F51-O51/5</f>
        <v>7.16</v>
      </c>
      <c r="H51" s="6">
        <f>G51*7%</f>
        <v>0.50120000000000009</v>
      </c>
      <c r="I51" s="6">
        <f>G51+H51</f>
        <v>7.6612</v>
      </c>
      <c r="J51" s="18">
        <v>27</v>
      </c>
      <c r="K51" s="7">
        <f>I51*J51</f>
        <v>206.85239999999999</v>
      </c>
      <c r="L51" s="10" t="s">
        <v>30</v>
      </c>
      <c r="M51" s="18">
        <v>1</v>
      </c>
      <c r="N51" s="18">
        <v>1</v>
      </c>
      <c r="O51" s="13">
        <v>1.7</v>
      </c>
      <c r="P51" s="13">
        <v>1500</v>
      </c>
      <c r="Q51" s="9">
        <f>N51*P51</f>
        <v>1500</v>
      </c>
      <c r="R51" s="8">
        <f>G51*13</f>
        <v>93.08</v>
      </c>
      <c r="S51" s="8">
        <f>+R51+Q51+K51</f>
        <v>1799.9323999999999</v>
      </c>
      <c r="T51" s="8">
        <f>S51+S52+S53</f>
        <v>1981.9323999999999</v>
      </c>
      <c r="U51" s="8">
        <f>T51/C51</f>
        <v>1981.9323999999999</v>
      </c>
      <c r="X51" s="116">
        <f>U51*1.65</f>
        <v>3270.1884599999998</v>
      </c>
      <c r="Y51" s="18">
        <v>3269</v>
      </c>
      <c r="Z51" s="18">
        <f t="shared" si="0"/>
        <v>26152</v>
      </c>
      <c r="AA51" s="18">
        <f t="shared" si="1"/>
        <v>11441.5</v>
      </c>
      <c r="AB51" s="18">
        <f t="shared" si="2"/>
        <v>2942.1</v>
      </c>
    </row>
    <row r="52" spans="1:29" s="18" customFormat="1" x14ac:dyDescent="0.25">
      <c r="E52" s="18" t="s">
        <v>35</v>
      </c>
      <c r="G52" s="5">
        <f>+F52-O52/5</f>
        <v>0</v>
      </c>
      <c r="H52" s="6">
        <f>G52*7%</f>
        <v>0</v>
      </c>
      <c r="I52" s="6">
        <f>G52+H52</f>
        <v>0</v>
      </c>
      <c r="J52" s="18">
        <v>27</v>
      </c>
      <c r="K52" s="7">
        <f>I52*J52</f>
        <v>0</v>
      </c>
      <c r="L52" s="10" t="s">
        <v>30</v>
      </c>
      <c r="M52" s="23">
        <v>39</v>
      </c>
      <c r="N52" s="24">
        <v>0.38</v>
      </c>
      <c r="P52" s="18">
        <v>260</v>
      </c>
      <c r="Q52" s="9">
        <f>N52*P52</f>
        <v>98.8</v>
      </c>
      <c r="R52" s="8">
        <f>G52*13</f>
        <v>0</v>
      </c>
      <c r="S52" s="8">
        <f>+R52+Q52+K52</f>
        <v>98.8</v>
      </c>
      <c r="U52" s="8" t="e">
        <f>T52/C52</f>
        <v>#DIV/0!</v>
      </c>
      <c r="X52" s="116" t="e">
        <f>U52*1.8</f>
        <v>#DIV/0!</v>
      </c>
      <c r="Y52" s="18">
        <v>0</v>
      </c>
      <c r="Z52" s="18">
        <f t="shared" si="0"/>
        <v>0</v>
      </c>
      <c r="AA52" s="18">
        <f t="shared" si="1"/>
        <v>0</v>
      </c>
      <c r="AB52" s="18">
        <f t="shared" si="2"/>
        <v>0</v>
      </c>
    </row>
    <row r="53" spans="1:29" s="18" customFormat="1" x14ac:dyDescent="0.25">
      <c r="G53" s="5">
        <f>+F53-O53/5</f>
        <v>0</v>
      </c>
      <c r="H53" s="6">
        <f>G53*7%</f>
        <v>0</v>
      </c>
      <c r="I53" s="6">
        <f>G53+H53</f>
        <v>0</v>
      </c>
      <c r="J53" s="18">
        <v>27</v>
      </c>
      <c r="K53" s="7">
        <f>I53*J53</f>
        <v>0</v>
      </c>
      <c r="L53" s="5" t="s">
        <v>30</v>
      </c>
      <c r="M53" s="23">
        <v>18</v>
      </c>
      <c r="N53" s="24">
        <v>0.32</v>
      </c>
      <c r="P53" s="18">
        <v>260</v>
      </c>
      <c r="Q53" s="9">
        <f>N53*P53</f>
        <v>83.2</v>
      </c>
      <c r="R53" s="8">
        <f>G53*13</f>
        <v>0</v>
      </c>
      <c r="S53" s="8">
        <f>+R53+Q53+K53</f>
        <v>83.2</v>
      </c>
      <c r="U53" s="8" t="e">
        <f>T53/C53</f>
        <v>#DIV/0!</v>
      </c>
      <c r="X53" s="116" t="e">
        <f>U53*1.8</f>
        <v>#DIV/0!</v>
      </c>
      <c r="Y53" s="18">
        <v>0</v>
      </c>
      <c r="Z53" s="18">
        <f t="shared" si="0"/>
        <v>0</v>
      </c>
      <c r="AA53" s="18">
        <f t="shared" si="1"/>
        <v>0</v>
      </c>
      <c r="AB53" s="18">
        <f t="shared" si="2"/>
        <v>0</v>
      </c>
    </row>
    <row r="54" spans="1:29" s="18" customFormat="1" x14ac:dyDescent="0.25">
      <c r="X54" s="116"/>
      <c r="Y54" s="18">
        <v>0</v>
      </c>
      <c r="Z54" s="18">
        <f t="shared" si="0"/>
        <v>0</v>
      </c>
      <c r="AA54" s="18">
        <f t="shared" si="1"/>
        <v>0</v>
      </c>
      <c r="AB54" s="18">
        <f t="shared" si="2"/>
        <v>0</v>
      </c>
    </row>
    <row r="55" spans="1:29" s="17" customFormat="1" x14ac:dyDescent="0.25">
      <c r="A55" s="17">
        <v>15</v>
      </c>
      <c r="B55" s="17">
        <v>14</v>
      </c>
      <c r="C55" s="17">
        <v>1</v>
      </c>
      <c r="D55" s="17" t="s">
        <v>29</v>
      </c>
      <c r="E55" s="17" t="s">
        <v>54</v>
      </c>
      <c r="F55" s="17">
        <v>6.23</v>
      </c>
      <c r="G55" s="10">
        <f>+F55-O55/5</f>
        <v>5.9300000000000006</v>
      </c>
      <c r="H55" s="11">
        <f>G55*7%</f>
        <v>0.41510000000000008</v>
      </c>
      <c r="I55" s="11">
        <f>G55+H55</f>
        <v>6.3451000000000004</v>
      </c>
      <c r="J55" s="18">
        <v>27</v>
      </c>
      <c r="K55" s="7">
        <f>I55*J55</f>
        <v>171.3177</v>
      </c>
      <c r="L55" s="10" t="s">
        <v>30</v>
      </c>
      <c r="M55" s="17">
        <v>1</v>
      </c>
      <c r="N55" s="17">
        <v>0.75</v>
      </c>
      <c r="O55" s="13">
        <v>1.5</v>
      </c>
      <c r="P55" s="13">
        <v>1050</v>
      </c>
      <c r="Q55" s="9">
        <f>N55*P55</f>
        <v>787.5</v>
      </c>
      <c r="R55" s="7">
        <f>G55*13</f>
        <v>77.09</v>
      </c>
      <c r="S55" s="7">
        <f>+R55+Q55+K55</f>
        <v>1035.9077</v>
      </c>
      <c r="T55" s="7">
        <f>S55+S56</f>
        <v>1230.9077</v>
      </c>
      <c r="U55" s="7">
        <f>T55/C55</f>
        <v>1230.9077</v>
      </c>
      <c r="X55" s="117">
        <f>U55*1.65</f>
        <v>2030.9977049999998</v>
      </c>
      <c r="Y55" s="18">
        <v>2029</v>
      </c>
      <c r="Z55" s="18">
        <f t="shared" si="0"/>
        <v>16232</v>
      </c>
      <c r="AA55" s="18">
        <f t="shared" si="1"/>
        <v>7101.5</v>
      </c>
      <c r="AB55" s="18">
        <f t="shared" si="2"/>
        <v>1826.1000000000001</v>
      </c>
      <c r="AC55" s="18"/>
    </row>
    <row r="56" spans="1:29" s="17" customFormat="1" x14ac:dyDescent="0.25">
      <c r="E56" s="18" t="s">
        <v>35</v>
      </c>
      <c r="G56" s="10">
        <f>+F56-O56/5</f>
        <v>0</v>
      </c>
      <c r="H56" s="11">
        <f>G56*7%</f>
        <v>0</v>
      </c>
      <c r="I56" s="11">
        <f>G56+H56</f>
        <v>0</v>
      </c>
      <c r="J56" s="18">
        <v>27</v>
      </c>
      <c r="K56" s="7">
        <f>I56*J56</f>
        <v>0</v>
      </c>
      <c r="L56" s="10" t="s">
        <v>30</v>
      </c>
      <c r="M56" s="18">
        <v>27</v>
      </c>
      <c r="N56" s="17">
        <v>0.75</v>
      </c>
      <c r="P56" s="18">
        <v>260</v>
      </c>
      <c r="Q56" s="9">
        <f>N56*P56</f>
        <v>195</v>
      </c>
      <c r="R56" s="7">
        <f>G56*13</f>
        <v>0</v>
      </c>
      <c r="S56" s="7">
        <f>+R56+Q56+K56</f>
        <v>195</v>
      </c>
      <c r="U56" s="7" t="e">
        <f>T56/C56</f>
        <v>#DIV/0!</v>
      </c>
      <c r="X56" s="117" t="e">
        <f>U56*1.8</f>
        <v>#DIV/0!</v>
      </c>
      <c r="Y56" s="18">
        <v>0</v>
      </c>
      <c r="Z56" s="18">
        <f t="shared" si="0"/>
        <v>0</v>
      </c>
      <c r="AA56" s="18">
        <f t="shared" si="1"/>
        <v>0</v>
      </c>
      <c r="AB56" s="18">
        <f t="shared" si="2"/>
        <v>0</v>
      </c>
      <c r="AC56" s="18"/>
    </row>
    <row r="57" spans="1:29" s="18" customFormat="1" x14ac:dyDescent="0.25">
      <c r="L57" s="21"/>
      <c r="M57" s="22"/>
      <c r="N57" s="23"/>
      <c r="O57" s="24"/>
      <c r="P57" s="25"/>
      <c r="X57" s="116"/>
      <c r="Y57" s="18">
        <v>0</v>
      </c>
      <c r="Z57" s="18">
        <f t="shared" si="0"/>
        <v>0</v>
      </c>
      <c r="AA57" s="18">
        <f t="shared" si="1"/>
        <v>0</v>
      </c>
      <c r="AB57" s="18">
        <f t="shared" si="2"/>
        <v>0</v>
      </c>
    </row>
    <row r="58" spans="1:29" s="18" customFormat="1" x14ac:dyDescent="0.25">
      <c r="A58" s="17">
        <v>16</v>
      </c>
      <c r="B58" s="18">
        <v>14</v>
      </c>
      <c r="C58" s="18">
        <v>1</v>
      </c>
      <c r="D58" s="18" t="s">
        <v>29</v>
      </c>
      <c r="E58" s="17" t="s">
        <v>55</v>
      </c>
      <c r="F58" s="18">
        <v>3.9</v>
      </c>
      <c r="G58" s="5">
        <f>+F58-O58/5</f>
        <v>3.58</v>
      </c>
      <c r="H58" s="6">
        <f>G58*7%</f>
        <v>0.25060000000000004</v>
      </c>
      <c r="I58" s="6">
        <f>G58+H58</f>
        <v>3.8306</v>
      </c>
      <c r="J58" s="18">
        <v>27</v>
      </c>
      <c r="K58" s="7">
        <f>I58*J58</f>
        <v>103.42619999999999</v>
      </c>
      <c r="L58" s="10" t="s">
        <v>30</v>
      </c>
      <c r="M58" s="18">
        <v>1</v>
      </c>
      <c r="N58" s="18">
        <v>0.7</v>
      </c>
      <c r="O58" s="13">
        <v>1.6</v>
      </c>
      <c r="P58" s="13">
        <v>1050</v>
      </c>
      <c r="Q58" s="9">
        <f>N58*P58</f>
        <v>735</v>
      </c>
      <c r="R58" s="8">
        <f>G58*13</f>
        <v>46.54</v>
      </c>
      <c r="S58" s="8">
        <f>+R58+Q58+K58</f>
        <v>884.96619999999996</v>
      </c>
      <c r="T58" s="40">
        <f>S58+S59+S60</f>
        <v>1136.9661999999998</v>
      </c>
      <c r="U58" s="8">
        <f>T58/C58</f>
        <v>1136.9661999999998</v>
      </c>
      <c r="X58" s="116">
        <f>U58*1.65</f>
        <v>1875.9942299999996</v>
      </c>
      <c r="Y58" s="18">
        <v>1879</v>
      </c>
      <c r="Z58" s="18">
        <f t="shared" si="0"/>
        <v>15032</v>
      </c>
      <c r="AA58" s="18">
        <f t="shared" si="1"/>
        <v>6576.5</v>
      </c>
      <c r="AB58" s="18">
        <f t="shared" si="2"/>
        <v>1691.1000000000001</v>
      </c>
    </row>
    <row r="59" spans="1:29" s="18" customFormat="1" x14ac:dyDescent="0.25">
      <c r="E59" s="18" t="s">
        <v>35</v>
      </c>
      <c r="G59" s="5">
        <f>+F59-O59/5</f>
        <v>0</v>
      </c>
      <c r="H59" s="6">
        <f>G59*7%</f>
        <v>0</v>
      </c>
      <c r="I59" s="6">
        <f>G59+H59</f>
        <v>0</v>
      </c>
      <c r="J59" s="18">
        <v>27</v>
      </c>
      <c r="K59" s="7">
        <f>I59*J59</f>
        <v>0</v>
      </c>
      <c r="L59" s="10" t="s">
        <v>30</v>
      </c>
      <c r="M59" s="23">
        <v>2</v>
      </c>
      <c r="N59" s="24">
        <v>0.2</v>
      </c>
      <c r="P59" s="18">
        <v>350</v>
      </c>
      <c r="Q59" s="9">
        <f>N59*P59</f>
        <v>70</v>
      </c>
      <c r="R59" s="8">
        <f>G59*13</f>
        <v>0</v>
      </c>
      <c r="S59" s="8">
        <f>+R59+Q59+K59</f>
        <v>70</v>
      </c>
      <c r="U59" s="8" t="e">
        <f>T59/C59</f>
        <v>#DIV/0!</v>
      </c>
      <c r="X59" s="116" t="e">
        <f>U59*1.8</f>
        <v>#DIV/0!</v>
      </c>
      <c r="Y59" s="18">
        <v>0</v>
      </c>
      <c r="Z59" s="18">
        <f t="shared" si="0"/>
        <v>0</v>
      </c>
      <c r="AA59" s="18">
        <f t="shared" si="1"/>
        <v>0</v>
      </c>
      <c r="AB59" s="18">
        <f t="shared" si="2"/>
        <v>0</v>
      </c>
    </row>
    <row r="60" spans="1:29" s="18" customFormat="1" x14ac:dyDescent="0.25">
      <c r="G60" s="5">
        <f>+F60-O60/5</f>
        <v>0</v>
      </c>
      <c r="H60" s="6">
        <f>G60*7%</f>
        <v>0</v>
      </c>
      <c r="I60" s="6">
        <f>G60+H60</f>
        <v>0</v>
      </c>
      <c r="J60" s="18">
        <v>27</v>
      </c>
      <c r="K60" s="7">
        <f>I60*J60</f>
        <v>0</v>
      </c>
      <c r="L60" s="5" t="s">
        <v>30</v>
      </c>
      <c r="M60" s="23">
        <v>35</v>
      </c>
      <c r="N60" s="24">
        <v>0.7</v>
      </c>
      <c r="P60" s="18">
        <v>260</v>
      </c>
      <c r="Q60" s="9">
        <f>N60*P60</f>
        <v>182</v>
      </c>
      <c r="R60" s="8">
        <f>G60*13</f>
        <v>0</v>
      </c>
      <c r="S60" s="8">
        <f>+R60+Q60+K60</f>
        <v>182</v>
      </c>
      <c r="U60" s="8" t="e">
        <f>T60/C60</f>
        <v>#DIV/0!</v>
      </c>
      <c r="X60" s="116" t="e">
        <f>U60*1.8</f>
        <v>#DIV/0!</v>
      </c>
      <c r="Y60" s="18">
        <v>0</v>
      </c>
      <c r="Z60" s="18">
        <f t="shared" si="0"/>
        <v>0</v>
      </c>
      <c r="AA60" s="18">
        <f t="shared" si="1"/>
        <v>0</v>
      </c>
      <c r="AB60" s="18">
        <f t="shared" si="2"/>
        <v>0</v>
      </c>
    </row>
    <row r="61" spans="1:29" x14ac:dyDescent="0.25">
      <c r="Y61" s="18">
        <v>0</v>
      </c>
      <c r="Z61" s="18">
        <f t="shared" si="0"/>
        <v>0</v>
      </c>
      <c r="AA61" s="18">
        <f t="shared" si="1"/>
        <v>0</v>
      </c>
      <c r="AB61" s="18">
        <f t="shared" si="2"/>
        <v>0</v>
      </c>
      <c r="AC61" s="18"/>
    </row>
    <row r="62" spans="1:29" s="17" customFormat="1" x14ac:dyDescent="0.25">
      <c r="A62" s="17">
        <v>17</v>
      </c>
      <c r="B62" s="17">
        <v>14</v>
      </c>
      <c r="C62" s="17">
        <v>1</v>
      </c>
      <c r="D62" s="17" t="s">
        <v>29</v>
      </c>
      <c r="E62" s="18" t="s">
        <v>56</v>
      </c>
      <c r="F62" s="17">
        <v>2.85</v>
      </c>
      <c r="G62" s="10">
        <f>+F62-O62/5</f>
        <v>2.68</v>
      </c>
      <c r="H62" s="11">
        <f>G62*7%</f>
        <v>0.18760000000000002</v>
      </c>
      <c r="I62" s="11">
        <f>G62+H62</f>
        <v>2.8676000000000004</v>
      </c>
      <c r="J62" s="17">
        <v>27</v>
      </c>
      <c r="K62" s="7">
        <f>I62*J62</f>
        <v>77.425200000000004</v>
      </c>
      <c r="L62" s="10" t="s">
        <v>34</v>
      </c>
      <c r="M62" s="17">
        <v>7</v>
      </c>
      <c r="N62" s="17">
        <v>0.56999999999999995</v>
      </c>
      <c r="O62" s="13">
        <v>0.85</v>
      </c>
      <c r="P62" s="13">
        <v>60</v>
      </c>
      <c r="Q62" s="9">
        <f>N62*P62</f>
        <v>34.199999999999996</v>
      </c>
      <c r="R62" s="7">
        <f>G62*13</f>
        <v>34.840000000000003</v>
      </c>
      <c r="S62" s="7">
        <f>+R62+Q62+K62</f>
        <v>146.46519999999998</v>
      </c>
      <c r="T62" s="7">
        <f>S62+S63</f>
        <v>219.26519999999999</v>
      </c>
      <c r="U62" s="7">
        <f>T62/C62</f>
        <v>219.26519999999999</v>
      </c>
      <c r="X62" s="117">
        <f>U62*1.8</f>
        <v>394.67736000000002</v>
      </c>
      <c r="Y62" s="18">
        <v>389</v>
      </c>
      <c r="Z62" s="18">
        <f t="shared" si="0"/>
        <v>3112</v>
      </c>
      <c r="AA62" s="18">
        <f t="shared" si="1"/>
        <v>1361.5</v>
      </c>
      <c r="AB62" s="18">
        <f t="shared" si="2"/>
        <v>350.1</v>
      </c>
      <c r="AC62" s="18"/>
    </row>
    <row r="63" spans="1:29" s="17" customFormat="1" x14ac:dyDescent="0.25">
      <c r="E63" s="20" t="s">
        <v>61</v>
      </c>
      <c r="G63" s="10">
        <f>+F63-O63/5</f>
        <v>0</v>
      </c>
      <c r="H63" s="11">
        <f>G63*7%</f>
        <v>0</v>
      </c>
      <c r="I63" s="11">
        <f>G63+H63</f>
        <v>0</v>
      </c>
      <c r="J63" s="17">
        <v>27</v>
      </c>
      <c r="K63" s="7">
        <f>I63*J63</f>
        <v>0</v>
      </c>
      <c r="L63" s="10" t="s">
        <v>30</v>
      </c>
      <c r="M63" s="13">
        <v>6</v>
      </c>
      <c r="N63" s="17">
        <v>0.28000000000000003</v>
      </c>
      <c r="P63" s="13">
        <v>260</v>
      </c>
      <c r="Q63" s="9">
        <f>N63*P63</f>
        <v>72.800000000000011</v>
      </c>
      <c r="R63" s="7">
        <f>G63*13</f>
        <v>0</v>
      </c>
      <c r="S63" s="7">
        <f>+R63+Q63+K63</f>
        <v>72.800000000000011</v>
      </c>
      <c r="U63" s="7" t="e">
        <f>T63/C63</f>
        <v>#DIV/0!</v>
      </c>
      <c r="X63" s="117" t="e">
        <f>U63*1.8</f>
        <v>#DIV/0!</v>
      </c>
      <c r="Y63" s="18">
        <v>0</v>
      </c>
      <c r="Z63" s="18">
        <f t="shared" si="0"/>
        <v>0</v>
      </c>
      <c r="AA63" s="18">
        <f t="shared" si="1"/>
        <v>0</v>
      </c>
      <c r="AB63" s="18">
        <f t="shared" si="2"/>
        <v>0</v>
      </c>
      <c r="AC63" s="18"/>
    </row>
    <row r="64" spans="1:29" s="18" customFormat="1" x14ac:dyDescent="0.25">
      <c r="X64" s="116"/>
      <c r="Y64" s="18">
        <v>0</v>
      </c>
      <c r="Z64" s="18">
        <f t="shared" si="0"/>
        <v>0</v>
      </c>
      <c r="AA64" s="18">
        <f t="shared" si="1"/>
        <v>0</v>
      </c>
      <c r="AB64" s="18">
        <f t="shared" si="2"/>
        <v>0</v>
      </c>
    </row>
    <row r="65" spans="1:29" s="18" customFormat="1" x14ac:dyDescent="0.25">
      <c r="A65" s="17">
        <v>18</v>
      </c>
      <c r="B65" s="18">
        <v>14</v>
      </c>
      <c r="C65" s="18">
        <v>1</v>
      </c>
      <c r="D65" s="18" t="s">
        <v>29</v>
      </c>
      <c r="E65" s="17" t="s">
        <v>57</v>
      </c>
      <c r="F65" s="18">
        <v>5.2</v>
      </c>
      <c r="G65" s="5">
        <f t="shared" ref="G65:G70" si="3">+F65-O65/5</f>
        <v>5.1100000000000003</v>
      </c>
      <c r="H65" s="6">
        <f t="shared" ref="H65:H70" si="4">G65*7%</f>
        <v>0.35770000000000007</v>
      </c>
      <c r="I65" s="6">
        <f t="shared" ref="I65:I70" si="5">G65+H65</f>
        <v>5.4677000000000007</v>
      </c>
      <c r="J65" s="18">
        <v>27</v>
      </c>
      <c r="K65" s="7">
        <f t="shared" ref="K65:K70" si="6">I65*J65</f>
        <v>147.62790000000001</v>
      </c>
      <c r="L65" s="5" t="s">
        <v>30</v>
      </c>
      <c r="M65" s="23">
        <v>1</v>
      </c>
      <c r="N65" s="24">
        <v>0.34</v>
      </c>
      <c r="O65" s="18">
        <v>0.45</v>
      </c>
      <c r="P65" s="18">
        <v>490</v>
      </c>
      <c r="Q65" s="9">
        <f t="shared" ref="Q65:Q70" si="7">N65*P65</f>
        <v>166.60000000000002</v>
      </c>
      <c r="R65" s="8">
        <f t="shared" ref="R65:R70" si="8">G65*13</f>
        <v>66.430000000000007</v>
      </c>
      <c r="S65" s="8">
        <f t="shared" ref="S65:S70" si="9">+R65+Q65+K65</f>
        <v>380.65790000000004</v>
      </c>
      <c r="T65" s="8">
        <f>S65+S66+S67+S68+S69+S70</f>
        <v>403.87790000000007</v>
      </c>
      <c r="U65" s="8">
        <f t="shared" ref="U65:U70" si="10">T65/C65</f>
        <v>403.87790000000007</v>
      </c>
      <c r="X65" s="116">
        <f t="shared" ref="X65:X70" si="11">U65*1.8</f>
        <v>726.98022000000014</v>
      </c>
      <c r="Y65" s="18">
        <v>729</v>
      </c>
      <c r="Z65" s="18">
        <f t="shared" si="0"/>
        <v>5832</v>
      </c>
      <c r="AA65" s="18">
        <f t="shared" si="1"/>
        <v>2551.5</v>
      </c>
      <c r="AB65" s="18">
        <f t="shared" si="2"/>
        <v>656.1</v>
      </c>
    </row>
    <row r="66" spans="1:29" s="18" customFormat="1" x14ac:dyDescent="0.25">
      <c r="E66" s="16" t="s">
        <v>62</v>
      </c>
      <c r="G66" s="5">
        <f t="shared" si="3"/>
        <v>0</v>
      </c>
      <c r="H66" s="6">
        <f t="shared" si="4"/>
        <v>0</v>
      </c>
      <c r="I66" s="6">
        <f t="shared" si="5"/>
        <v>0</v>
      </c>
      <c r="J66" s="18">
        <v>27</v>
      </c>
      <c r="K66" s="7">
        <f t="shared" si="6"/>
        <v>0</v>
      </c>
      <c r="L66" s="5" t="s">
        <v>30</v>
      </c>
      <c r="M66" s="23">
        <v>2</v>
      </c>
      <c r="N66" s="24">
        <v>2.1000000000000001E-2</v>
      </c>
      <c r="P66" s="18">
        <v>260</v>
      </c>
      <c r="Q66" s="9">
        <f t="shared" si="7"/>
        <v>5.46</v>
      </c>
      <c r="R66" s="8">
        <f t="shared" si="8"/>
        <v>0</v>
      </c>
      <c r="S66" s="8">
        <f t="shared" si="9"/>
        <v>5.46</v>
      </c>
      <c r="U66" s="8" t="e">
        <f t="shared" si="10"/>
        <v>#DIV/0!</v>
      </c>
      <c r="X66" s="116" t="e">
        <f t="shared" si="11"/>
        <v>#DIV/0!</v>
      </c>
      <c r="Y66" s="18">
        <v>0</v>
      </c>
      <c r="Z66" s="18">
        <f t="shared" si="0"/>
        <v>0</v>
      </c>
      <c r="AA66" s="18">
        <f t="shared" si="1"/>
        <v>0</v>
      </c>
      <c r="AB66" s="18">
        <f t="shared" si="2"/>
        <v>0</v>
      </c>
    </row>
    <row r="67" spans="1:29" s="18" customFormat="1" x14ac:dyDescent="0.25">
      <c r="G67" s="5">
        <f t="shared" si="3"/>
        <v>0</v>
      </c>
      <c r="H67" s="6">
        <f t="shared" si="4"/>
        <v>0</v>
      </c>
      <c r="I67" s="6">
        <f t="shared" si="5"/>
        <v>0</v>
      </c>
      <c r="J67" s="18">
        <v>27</v>
      </c>
      <c r="K67" s="7">
        <f t="shared" si="6"/>
        <v>0</v>
      </c>
      <c r="L67" s="5" t="s">
        <v>30</v>
      </c>
      <c r="M67" s="23">
        <v>2</v>
      </c>
      <c r="N67" s="24">
        <v>1.7000000000000001E-2</v>
      </c>
      <c r="P67" s="18">
        <v>185</v>
      </c>
      <c r="Q67" s="9">
        <f t="shared" si="7"/>
        <v>3.145</v>
      </c>
      <c r="R67" s="8">
        <f t="shared" si="8"/>
        <v>0</v>
      </c>
      <c r="S67" s="8">
        <f t="shared" si="9"/>
        <v>3.145</v>
      </c>
      <c r="U67" s="8" t="e">
        <f t="shared" si="10"/>
        <v>#DIV/0!</v>
      </c>
      <c r="X67" s="116" t="e">
        <f t="shared" si="11"/>
        <v>#DIV/0!</v>
      </c>
      <c r="Y67" s="18">
        <v>0</v>
      </c>
      <c r="Z67" s="18">
        <f t="shared" si="0"/>
        <v>0</v>
      </c>
      <c r="AA67" s="18">
        <f t="shared" si="1"/>
        <v>0</v>
      </c>
      <c r="AB67" s="18">
        <f t="shared" si="2"/>
        <v>0</v>
      </c>
    </row>
    <row r="68" spans="1:29" s="18" customFormat="1" x14ac:dyDescent="0.25">
      <c r="G68" s="5">
        <f t="shared" si="3"/>
        <v>0</v>
      </c>
      <c r="H68" s="6">
        <f t="shared" si="4"/>
        <v>0</v>
      </c>
      <c r="I68" s="6">
        <f t="shared" si="5"/>
        <v>0</v>
      </c>
      <c r="J68" s="18">
        <v>27</v>
      </c>
      <c r="K68" s="7">
        <f t="shared" si="6"/>
        <v>0</v>
      </c>
      <c r="L68" s="5" t="s">
        <v>30</v>
      </c>
      <c r="M68" s="23">
        <v>9</v>
      </c>
      <c r="N68" s="24">
        <v>6.0999999999999999E-2</v>
      </c>
      <c r="P68" s="18">
        <v>185</v>
      </c>
      <c r="Q68" s="9">
        <f t="shared" si="7"/>
        <v>11.285</v>
      </c>
      <c r="R68" s="8">
        <f t="shared" si="8"/>
        <v>0</v>
      </c>
      <c r="S68" s="8">
        <f t="shared" si="9"/>
        <v>11.285</v>
      </c>
      <c r="U68" s="8" t="e">
        <f t="shared" si="10"/>
        <v>#DIV/0!</v>
      </c>
      <c r="X68" s="116" t="e">
        <f t="shared" si="11"/>
        <v>#DIV/0!</v>
      </c>
      <c r="Y68" s="18">
        <v>0</v>
      </c>
      <c r="Z68" s="18">
        <f t="shared" ref="Z68:Z131" si="12">Y68*8</f>
        <v>0</v>
      </c>
      <c r="AA68" s="18">
        <f t="shared" ref="AA68:AA131" si="13">Y68*3.5</f>
        <v>0</v>
      </c>
      <c r="AB68" s="18">
        <f t="shared" ref="AB68:AB131" si="14">Y68*0.9</f>
        <v>0</v>
      </c>
    </row>
    <row r="69" spans="1:29" s="18" customFormat="1" x14ac:dyDescent="0.25">
      <c r="G69" s="5">
        <f t="shared" si="3"/>
        <v>0</v>
      </c>
      <c r="H69" s="6">
        <f t="shared" si="4"/>
        <v>0</v>
      </c>
      <c r="I69" s="6">
        <f t="shared" si="5"/>
        <v>0</v>
      </c>
      <c r="J69" s="18">
        <v>27</v>
      </c>
      <c r="K69" s="7">
        <f t="shared" si="6"/>
        <v>0</v>
      </c>
      <c r="L69" s="5" t="s">
        <v>30</v>
      </c>
      <c r="M69" s="23">
        <v>2</v>
      </c>
      <c r="N69" s="24">
        <v>1.0999999999999999E-2</v>
      </c>
      <c r="P69" s="18">
        <v>185</v>
      </c>
      <c r="Q69" s="9">
        <f t="shared" si="7"/>
        <v>2.0349999999999997</v>
      </c>
      <c r="R69" s="8">
        <f t="shared" si="8"/>
        <v>0</v>
      </c>
      <c r="S69" s="8">
        <f t="shared" si="9"/>
        <v>2.0349999999999997</v>
      </c>
      <c r="U69" s="8" t="e">
        <f t="shared" si="10"/>
        <v>#DIV/0!</v>
      </c>
      <c r="X69" s="116" t="e">
        <f t="shared" si="11"/>
        <v>#DIV/0!</v>
      </c>
      <c r="Y69" s="18">
        <v>0</v>
      </c>
      <c r="Z69" s="18">
        <f t="shared" si="12"/>
        <v>0</v>
      </c>
      <c r="AA69" s="18">
        <f t="shared" si="13"/>
        <v>0</v>
      </c>
      <c r="AB69" s="18">
        <f t="shared" si="14"/>
        <v>0</v>
      </c>
    </row>
    <row r="70" spans="1:29" s="18" customFormat="1" x14ac:dyDescent="0.25">
      <c r="G70" s="5">
        <f t="shared" si="3"/>
        <v>0</v>
      </c>
      <c r="H70" s="6">
        <f t="shared" si="4"/>
        <v>0</v>
      </c>
      <c r="I70" s="6">
        <f t="shared" si="5"/>
        <v>0</v>
      </c>
      <c r="J70" s="18">
        <v>27</v>
      </c>
      <c r="K70" s="7">
        <f t="shared" si="6"/>
        <v>0</v>
      </c>
      <c r="L70" s="5" t="s">
        <v>30</v>
      </c>
      <c r="M70" s="23">
        <v>2</v>
      </c>
      <c r="N70" s="24">
        <v>7.0000000000000001E-3</v>
      </c>
      <c r="P70" s="18">
        <v>185</v>
      </c>
      <c r="Q70" s="9">
        <f t="shared" si="7"/>
        <v>1.2949999999999999</v>
      </c>
      <c r="R70" s="8">
        <f t="shared" si="8"/>
        <v>0</v>
      </c>
      <c r="S70" s="8">
        <f t="shared" si="9"/>
        <v>1.2949999999999999</v>
      </c>
      <c r="U70" s="8" t="e">
        <f t="shared" si="10"/>
        <v>#DIV/0!</v>
      </c>
      <c r="X70" s="116" t="e">
        <f t="shared" si="11"/>
        <v>#DIV/0!</v>
      </c>
      <c r="Y70" s="18">
        <v>0</v>
      </c>
      <c r="Z70" s="18">
        <f t="shared" si="12"/>
        <v>0</v>
      </c>
      <c r="AA70" s="18">
        <f t="shared" si="13"/>
        <v>0</v>
      </c>
      <c r="AB70" s="18">
        <f t="shared" si="14"/>
        <v>0</v>
      </c>
    </row>
    <row r="71" spans="1:29" s="18" customFormat="1" x14ac:dyDescent="0.25">
      <c r="L71" s="21"/>
      <c r="M71" s="22"/>
      <c r="N71" s="23"/>
      <c r="O71" s="24"/>
      <c r="P71" s="25"/>
      <c r="X71" s="116"/>
      <c r="Y71" s="18">
        <v>0</v>
      </c>
      <c r="Z71" s="18">
        <f t="shared" si="12"/>
        <v>0</v>
      </c>
      <c r="AA71" s="18">
        <f t="shared" si="13"/>
        <v>0</v>
      </c>
      <c r="AB71" s="18">
        <f t="shared" si="14"/>
        <v>0</v>
      </c>
    </row>
    <row r="72" spans="1:29" s="17" customFormat="1" x14ac:dyDescent="0.25">
      <c r="A72" s="17">
        <v>19</v>
      </c>
      <c r="B72" s="17">
        <v>14</v>
      </c>
      <c r="C72" s="17">
        <v>1</v>
      </c>
      <c r="D72" s="18" t="s">
        <v>36</v>
      </c>
      <c r="E72" s="17" t="s">
        <v>58</v>
      </c>
      <c r="F72" s="17">
        <v>2.5</v>
      </c>
      <c r="G72" s="10">
        <f>+F72-O72/5</f>
        <v>2.42</v>
      </c>
      <c r="H72" s="11">
        <f>G72*7%</f>
        <v>0.16940000000000002</v>
      </c>
      <c r="I72" s="11">
        <f>G72+H72</f>
        <v>2.5893999999999999</v>
      </c>
      <c r="J72" s="17">
        <v>27</v>
      </c>
      <c r="K72" s="7">
        <f>I72*J72</f>
        <v>69.913799999999995</v>
      </c>
      <c r="L72" s="10" t="s">
        <v>30</v>
      </c>
      <c r="M72" s="17">
        <v>2</v>
      </c>
      <c r="N72" s="17">
        <v>2.5999999999999999E-2</v>
      </c>
      <c r="O72" s="13">
        <v>0.4</v>
      </c>
      <c r="P72" s="13">
        <v>260</v>
      </c>
      <c r="Q72" s="9">
        <f>N72*P72</f>
        <v>6.76</v>
      </c>
      <c r="R72" s="7">
        <f>G72*13</f>
        <v>31.46</v>
      </c>
      <c r="S72" s="7">
        <f>+R72+Q72+K72</f>
        <v>108.13379999999999</v>
      </c>
      <c r="T72" s="7">
        <f>S72+S73+S74+S75</f>
        <v>182.3288</v>
      </c>
      <c r="U72" s="7">
        <f>T72/C72</f>
        <v>182.3288</v>
      </c>
      <c r="X72" s="117">
        <f>U72*1.8</f>
        <v>328.19184000000001</v>
      </c>
      <c r="Y72" s="18">
        <v>329</v>
      </c>
      <c r="Z72" s="18">
        <f t="shared" si="12"/>
        <v>2632</v>
      </c>
      <c r="AA72" s="18">
        <f t="shared" si="13"/>
        <v>1151.5</v>
      </c>
      <c r="AB72" s="18">
        <f t="shared" si="14"/>
        <v>296.10000000000002</v>
      </c>
      <c r="AC72" s="18"/>
    </row>
    <row r="73" spans="1:29" s="17" customFormat="1" x14ac:dyDescent="0.25">
      <c r="E73" s="20" t="s">
        <v>63</v>
      </c>
      <c r="G73" s="10">
        <f>+F73-O73/5</f>
        <v>0</v>
      </c>
      <c r="H73" s="11">
        <f>G73*7%</f>
        <v>0</v>
      </c>
      <c r="I73" s="11">
        <f>G73+H73</f>
        <v>0</v>
      </c>
      <c r="J73" s="17">
        <v>27</v>
      </c>
      <c r="K73" s="7">
        <f>I73*J73</f>
        <v>0</v>
      </c>
      <c r="L73" s="5" t="s">
        <v>30</v>
      </c>
      <c r="M73" s="18">
        <v>4</v>
      </c>
      <c r="N73" s="26">
        <v>4.7E-2</v>
      </c>
      <c r="P73" s="13">
        <v>260</v>
      </c>
      <c r="Q73" s="9">
        <f>N73*P73</f>
        <v>12.22</v>
      </c>
      <c r="R73" s="7">
        <f>G73*13</f>
        <v>0</v>
      </c>
      <c r="S73" s="7">
        <f>+R73+Q73+K73</f>
        <v>12.22</v>
      </c>
      <c r="U73" s="7" t="e">
        <f>T73/C73</f>
        <v>#DIV/0!</v>
      </c>
      <c r="X73" s="117" t="e">
        <f>U73*1.8</f>
        <v>#DIV/0!</v>
      </c>
      <c r="Y73" s="18">
        <v>0</v>
      </c>
      <c r="Z73" s="18">
        <f t="shared" si="12"/>
        <v>0</v>
      </c>
      <c r="AA73" s="18">
        <f t="shared" si="13"/>
        <v>0</v>
      </c>
      <c r="AB73" s="18">
        <f t="shared" si="14"/>
        <v>0</v>
      </c>
      <c r="AC73" s="18"/>
    </row>
    <row r="74" spans="1:29" s="17" customFormat="1" x14ac:dyDescent="0.25">
      <c r="G74" s="10">
        <f>+F74-O74/5</f>
        <v>0</v>
      </c>
      <c r="H74" s="11">
        <f>G74*7%</f>
        <v>0</v>
      </c>
      <c r="I74" s="11">
        <f>G74+H74</f>
        <v>0</v>
      </c>
      <c r="J74" s="17">
        <v>27</v>
      </c>
      <c r="K74" s="7">
        <f>I74*J74</f>
        <v>0</v>
      </c>
      <c r="L74" s="10" t="s">
        <v>30</v>
      </c>
      <c r="M74" s="18">
        <v>46</v>
      </c>
      <c r="N74" s="26">
        <v>0.313</v>
      </c>
      <c r="P74" s="13">
        <v>185</v>
      </c>
      <c r="Q74" s="9">
        <f>N74*P74</f>
        <v>57.905000000000001</v>
      </c>
      <c r="R74" s="7">
        <f>G74*13</f>
        <v>0</v>
      </c>
      <c r="S74" s="7">
        <f>+R74+Q74+K74</f>
        <v>57.905000000000001</v>
      </c>
      <c r="U74" s="7" t="e">
        <f>T74/C74</f>
        <v>#DIV/0!</v>
      </c>
      <c r="X74" s="117" t="e">
        <f>U74*1.8</f>
        <v>#DIV/0!</v>
      </c>
      <c r="Y74" s="18">
        <v>0</v>
      </c>
      <c r="Z74" s="18">
        <f t="shared" si="12"/>
        <v>0</v>
      </c>
      <c r="AA74" s="18">
        <f t="shared" si="13"/>
        <v>0</v>
      </c>
      <c r="AB74" s="18">
        <f t="shared" si="14"/>
        <v>0</v>
      </c>
      <c r="AC74" s="18"/>
    </row>
    <row r="75" spans="1:29" s="17" customFormat="1" x14ac:dyDescent="0.25">
      <c r="G75" s="10">
        <f>+F75-O75/5</f>
        <v>0</v>
      </c>
      <c r="H75" s="11">
        <f>G75*7%</f>
        <v>0</v>
      </c>
      <c r="I75" s="11">
        <f>G75+H75</f>
        <v>0</v>
      </c>
      <c r="J75" s="17">
        <v>27</v>
      </c>
      <c r="K75" s="7">
        <f>I75*J75</f>
        <v>0</v>
      </c>
      <c r="L75" s="10" t="s">
        <v>30</v>
      </c>
      <c r="M75" s="18">
        <v>4</v>
      </c>
      <c r="N75" s="26">
        <v>2.1999999999999999E-2</v>
      </c>
      <c r="P75" s="13">
        <v>185</v>
      </c>
      <c r="Q75" s="9">
        <f>N75*P75</f>
        <v>4.0699999999999994</v>
      </c>
      <c r="R75" s="7">
        <f>G75*13</f>
        <v>0</v>
      </c>
      <c r="S75" s="7">
        <f>+R75+Q75+K75</f>
        <v>4.0699999999999994</v>
      </c>
      <c r="U75" s="7" t="e">
        <f>T75/C75</f>
        <v>#DIV/0!</v>
      </c>
      <c r="X75" s="117" t="e">
        <f>U75*1.8</f>
        <v>#DIV/0!</v>
      </c>
      <c r="Y75" s="18">
        <v>0</v>
      </c>
      <c r="Z75" s="18">
        <f t="shared" si="12"/>
        <v>0</v>
      </c>
      <c r="AA75" s="18">
        <f t="shared" si="13"/>
        <v>0</v>
      </c>
      <c r="AB75" s="18">
        <f t="shared" si="14"/>
        <v>0</v>
      </c>
      <c r="AC75" s="18"/>
    </row>
    <row r="76" spans="1:29" s="18" customFormat="1" x14ac:dyDescent="0.25">
      <c r="X76" s="116"/>
      <c r="Y76" s="18">
        <v>0</v>
      </c>
      <c r="Z76" s="18">
        <f t="shared" si="12"/>
        <v>0</v>
      </c>
      <c r="AA76" s="18">
        <f t="shared" si="13"/>
        <v>0</v>
      </c>
      <c r="AB76" s="18">
        <f t="shared" si="14"/>
        <v>0</v>
      </c>
    </row>
    <row r="77" spans="1:29" s="17" customFormat="1" x14ac:dyDescent="0.25">
      <c r="A77" s="17">
        <v>20</v>
      </c>
      <c r="B77" s="17">
        <v>14</v>
      </c>
      <c r="C77" s="17">
        <v>1</v>
      </c>
      <c r="D77" s="18" t="s">
        <v>29</v>
      </c>
      <c r="E77" s="17" t="s">
        <v>59</v>
      </c>
      <c r="F77" s="17">
        <v>4</v>
      </c>
      <c r="G77" s="10">
        <f>+F77-O77/5</f>
        <v>3.72</v>
      </c>
      <c r="H77" s="11">
        <f>G77*7%</f>
        <v>0.26040000000000002</v>
      </c>
      <c r="I77" s="11">
        <f>G77+H77</f>
        <v>3.9804000000000004</v>
      </c>
      <c r="J77" s="17">
        <v>27</v>
      </c>
      <c r="K77" s="7">
        <f>I77*J77</f>
        <v>107.47080000000001</v>
      </c>
      <c r="L77" s="10" t="s">
        <v>30</v>
      </c>
      <c r="M77" s="17">
        <v>1</v>
      </c>
      <c r="N77" s="17">
        <v>0.74</v>
      </c>
      <c r="O77" s="13">
        <v>1.4</v>
      </c>
      <c r="P77" s="13">
        <v>1050</v>
      </c>
      <c r="Q77" s="9">
        <f>N77*P77</f>
        <v>777</v>
      </c>
      <c r="R77" s="7">
        <f>G77*13</f>
        <v>48.36</v>
      </c>
      <c r="S77" s="7">
        <f>+R77+Q77+K77</f>
        <v>932.83080000000007</v>
      </c>
      <c r="T77" s="7">
        <f>S77+S78+S79+S80</f>
        <v>1054.9308000000001</v>
      </c>
      <c r="U77" s="7">
        <f>T77/C77</f>
        <v>1054.9308000000001</v>
      </c>
      <c r="X77" s="117">
        <f>U77*1.65</f>
        <v>1740.63582</v>
      </c>
      <c r="Y77" s="18">
        <v>1739</v>
      </c>
      <c r="Z77" s="18">
        <f t="shared" si="12"/>
        <v>13912</v>
      </c>
      <c r="AA77" s="18">
        <f t="shared" si="13"/>
        <v>6086.5</v>
      </c>
      <c r="AB77" s="18">
        <f t="shared" si="14"/>
        <v>1565.1000000000001</v>
      </c>
      <c r="AC77" s="18"/>
    </row>
    <row r="78" spans="1:29" s="17" customFormat="1" x14ac:dyDescent="0.25">
      <c r="E78" s="16" t="s">
        <v>64</v>
      </c>
      <c r="G78" s="10">
        <f>+F78-O78/5</f>
        <v>0</v>
      </c>
      <c r="H78" s="11">
        <f>G78*7%</f>
        <v>0</v>
      </c>
      <c r="I78" s="11">
        <f>G78+H78</f>
        <v>0</v>
      </c>
      <c r="J78" s="17">
        <v>27</v>
      </c>
      <c r="K78" s="7">
        <f>I78*J78</f>
        <v>0</v>
      </c>
      <c r="L78" s="5" t="s">
        <v>30</v>
      </c>
      <c r="M78" s="18">
        <v>17</v>
      </c>
      <c r="N78" s="26">
        <v>0.14000000000000001</v>
      </c>
      <c r="P78" s="13">
        <v>185</v>
      </c>
      <c r="Q78" s="9">
        <f>N78*P78</f>
        <v>25.900000000000002</v>
      </c>
      <c r="R78" s="7">
        <f>G78*13</f>
        <v>0</v>
      </c>
      <c r="S78" s="7">
        <f>+R78+Q78+K78</f>
        <v>25.900000000000002</v>
      </c>
      <c r="U78" s="7" t="e">
        <f>T78/C78</f>
        <v>#DIV/0!</v>
      </c>
      <c r="X78" s="117" t="e">
        <f>U78*1.8</f>
        <v>#DIV/0!</v>
      </c>
      <c r="Y78" s="18">
        <v>0</v>
      </c>
      <c r="Z78" s="18">
        <f t="shared" si="12"/>
        <v>0</v>
      </c>
      <c r="AA78" s="18">
        <f t="shared" si="13"/>
        <v>0</v>
      </c>
      <c r="AB78" s="18">
        <f t="shared" si="14"/>
        <v>0</v>
      </c>
      <c r="AC78" s="18"/>
    </row>
    <row r="79" spans="1:29" s="17" customFormat="1" x14ac:dyDescent="0.25">
      <c r="G79" s="10">
        <f>+F79-O79/5</f>
        <v>0</v>
      </c>
      <c r="H79" s="11">
        <f>G79*7%</f>
        <v>0</v>
      </c>
      <c r="I79" s="11">
        <f>G79+H79</f>
        <v>0</v>
      </c>
      <c r="J79" s="17">
        <v>27</v>
      </c>
      <c r="K79" s="7">
        <f>I79*J79</f>
        <v>0</v>
      </c>
      <c r="L79" s="10" t="s">
        <v>30</v>
      </c>
      <c r="M79" s="18">
        <v>44</v>
      </c>
      <c r="N79" s="26">
        <v>0.24</v>
      </c>
      <c r="P79" s="13">
        <v>185</v>
      </c>
      <c r="Q79" s="9">
        <f>N79*P79</f>
        <v>44.4</v>
      </c>
      <c r="R79" s="7">
        <f>G79*13</f>
        <v>0</v>
      </c>
      <c r="S79" s="7">
        <f>+R79+Q79+K79</f>
        <v>44.4</v>
      </c>
      <c r="U79" s="7" t="e">
        <f>T79/C79</f>
        <v>#DIV/0!</v>
      </c>
      <c r="X79" s="117" t="e">
        <f>U79*1.8</f>
        <v>#DIV/0!</v>
      </c>
      <c r="Y79" s="18">
        <v>0</v>
      </c>
      <c r="Z79" s="18">
        <f t="shared" si="12"/>
        <v>0</v>
      </c>
      <c r="AA79" s="18">
        <f t="shared" si="13"/>
        <v>0</v>
      </c>
      <c r="AB79" s="18">
        <f t="shared" si="14"/>
        <v>0</v>
      </c>
      <c r="AC79" s="18"/>
    </row>
    <row r="80" spans="1:29" s="17" customFormat="1" x14ac:dyDescent="0.25">
      <c r="G80" s="10">
        <f>+F80-O80/5</f>
        <v>0</v>
      </c>
      <c r="H80" s="11">
        <f>G80*7%</f>
        <v>0</v>
      </c>
      <c r="I80" s="11">
        <f>G80+H80</f>
        <v>0</v>
      </c>
      <c r="J80" s="17">
        <v>27</v>
      </c>
      <c r="K80" s="7">
        <f>I80*J80</f>
        <v>0</v>
      </c>
      <c r="L80" s="10" t="s">
        <v>30</v>
      </c>
      <c r="M80" s="18">
        <v>76</v>
      </c>
      <c r="N80" s="26">
        <v>0.28000000000000003</v>
      </c>
      <c r="P80" s="13">
        <v>185</v>
      </c>
      <c r="Q80" s="9">
        <f>N80*P80</f>
        <v>51.800000000000004</v>
      </c>
      <c r="R80" s="7">
        <f>G80*13</f>
        <v>0</v>
      </c>
      <c r="S80" s="7">
        <f>+R80+Q80+K80</f>
        <v>51.800000000000004</v>
      </c>
      <c r="U80" s="7" t="e">
        <f>T80/C80</f>
        <v>#DIV/0!</v>
      </c>
      <c r="X80" s="117" t="e">
        <f>U80*1.8</f>
        <v>#DIV/0!</v>
      </c>
      <c r="Y80" s="18">
        <v>0</v>
      </c>
      <c r="Z80" s="18">
        <f t="shared" si="12"/>
        <v>0</v>
      </c>
      <c r="AA80" s="18">
        <f t="shared" si="13"/>
        <v>0</v>
      </c>
      <c r="AB80" s="18">
        <f t="shared" si="14"/>
        <v>0</v>
      </c>
      <c r="AC80" s="18"/>
    </row>
    <row r="81" spans="1:28" s="18" customFormat="1" x14ac:dyDescent="0.25">
      <c r="X81" s="116"/>
      <c r="Y81" s="18">
        <v>0</v>
      </c>
      <c r="Z81" s="18">
        <f t="shared" si="12"/>
        <v>0</v>
      </c>
      <c r="AA81" s="18">
        <f t="shared" si="13"/>
        <v>0</v>
      </c>
      <c r="AB81" s="18">
        <f t="shared" si="14"/>
        <v>0</v>
      </c>
    </row>
    <row r="82" spans="1:28" s="18" customFormat="1" x14ac:dyDescent="0.25">
      <c r="A82" s="17">
        <v>21</v>
      </c>
      <c r="B82" s="18">
        <v>14</v>
      </c>
      <c r="C82" s="18">
        <v>1</v>
      </c>
      <c r="D82" s="18" t="s">
        <v>29</v>
      </c>
      <c r="E82" s="17" t="s">
        <v>60</v>
      </c>
      <c r="F82" s="18">
        <v>2.4</v>
      </c>
      <c r="G82" s="5">
        <f>+F82-O82/5</f>
        <v>2.2999999999999998</v>
      </c>
      <c r="H82" s="6">
        <f>G82*7%</f>
        <v>0.161</v>
      </c>
      <c r="I82" s="6">
        <f>G82+H82</f>
        <v>2.4609999999999999</v>
      </c>
      <c r="J82" s="18">
        <v>27</v>
      </c>
      <c r="K82" s="7">
        <f>I82*J82</f>
        <v>66.447000000000003</v>
      </c>
      <c r="L82" s="10" t="s">
        <v>30</v>
      </c>
      <c r="M82" s="18">
        <v>8</v>
      </c>
      <c r="N82" s="18">
        <v>0.18</v>
      </c>
      <c r="O82" s="13">
        <v>0.5</v>
      </c>
      <c r="P82" s="13">
        <v>260</v>
      </c>
      <c r="Q82" s="9">
        <f>N82*P82</f>
        <v>46.8</v>
      </c>
      <c r="R82" s="8">
        <f>G82*13</f>
        <v>29.9</v>
      </c>
      <c r="S82" s="8">
        <f>+R82+Q82+K82</f>
        <v>143.14699999999999</v>
      </c>
      <c r="T82" s="8">
        <f>S82+S83+S84</f>
        <v>226.34700000000001</v>
      </c>
      <c r="U82" s="8">
        <f>T82/C82</f>
        <v>226.34700000000001</v>
      </c>
      <c r="X82" s="116">
        <f>U82*1.8</f>
        <v>407.4246</v>
      </c>
      <c r="Y82" s="18">
        <v>409</v>
      </c>
      <c r="Z82" s="18">
        <f t="shared" si="12"/>
        <v>3272</v>
      </c>
      <c r="AA82" s="18">
        <f t="shared" si="13"/>
        <v>1431.5</v>
      </c>
      <c r="AB82" s="18">
        <f t="shared" si="14"/>
        <v>368.1</v>
      </c>
    </row>
    <row r="83" spans="1:28" s="18" customFormat="1" x14ac:dyDescent="0.25">
      <c r="E83" s="16" t="s">
        <v>65</v>
      </c>
      <c r="G83" s="5">
        <f>+F83-O83/5</f>
        <v>0</v>
      </c>
      <c r="H83" s="6">
        <f>G83*7%</f>
        <v>0</v>
      </c>
      <c r="I83" s="6">
        <f>G83+H83</f>
        <v>0</v>
      </c>
      <c r="J83" s="18">
        <v>27</v>
      </c>
      <c r="K83" s="7">
        <f>I83*J83</f>
        <v>0</v>
      </c>
      <c r="L83" s="10" t="s">
        <v>30</v>
      </c>
      <c r="M83" s="23">
        <v>8</v>
      </c>
      <c r="N83" s="24">
        <v>0.13</v>
      </c>
      <c r="P83" s="18">
        <v>260</v>
      </c>
      <c r="Q83" s="9">
        <f>N83*P83</f>
        <v>33.800000000000004</v>
      </c>
      <c r="R83" s="8">
        <f>G83*13</f>
        <v>0</v>
      </c>
      <c r="S83" s="8">
        <f>+R83+Q83+K83</f>
        <v>33.800000000000004</v>
      </c>
      <c r="U83" s="8" t="e">
        <f>T83/C83</f>
        <v>#DIV/0!</v>
      </c>
      <c r="X83" s="116" t="e">
        <f>U83*1.8</f>
        <v>#DIV/0!</v>
      </c>
      <c r="Y83" s="18">
        <v>0</v>
      </c>
      <c r="Z83" s="18">
        <f t="shared" si="12"/>
        <v>0</v>
      </c>
      <c r="AA83" s="18">
        <f t="shared" si="13"/>
        <v>0</v>
      </c>
      <c r="AB83" s="18">
        <f t="shared" si="14"/>
        <v>0</v>
      </c>
    </row>
    <row r="84" spans="1:28" s="18" customFormat="1" x14ac:dyDescent="0.25">
      <c r="G84" s="5">
        <f>+F84-O84/5</f>
        <v>0</v>
      </c>
      <c r="H84" s="6">
        <f>G84*7%</f>
        <v>0</v>
      </c>
      <c r="I84" s="6">
        <f>G84+H84</f>
        <v>0</v>
      </c>
      <c r="J84" s="18">
        <v>27</v>
      </c>
      <c r="K84" s="7">
        <f>I84*J84</f>
        <v>0</v>
      </c>
      <c r="L84" s="5" t="s">
        <v>30</v>
      </c>
      <c r="M84" s="23">
        <v>16</v>
      </c>
      <c r="N84" s="24">
        <v>0.19</v>
      </c>
      <c r="P84" s="18">
        <v>260</v>
      </c>
      <c r="Q84" s="9">
        <f>N84*P84</f>
        <v>49.4</v>
      </c>
      <c r="R84" s="8">
        <f>G84*13</f>
        <v>0</v>
      </c>
      <c r="S84" s="8">
        <f>+R84+Q84+K84</f>
        <v>49.4</v>
      </c>
      <c r="U84" s="8" t="e">
        <f>T84/C84</f>
        <v>#DIV/0!</v>
      </c>
      <c r="X84" s="116" t="e">
        <f>U84*1.8</f>
        <v>#DIV/0!</v>
      </c>
      <c r="Y84" s="18">
        <v>0</v>
      </c>
      <c r="Z84" s="18">
        <f t="shared" si="12"/>
        <v>0</v>
      </c>
      <c r="AA84" s="18">
        <f t="shared" si="13"/>
        <v>0</v>
      </c>
      <c r="AB84" s="18">
        <f t="shared" si="14"/>
        <v>0</v>
      </c>
    </row>
    <row r="85" spans="1:28" s="18" customFormat="1" x14ac:dyDescent="0.25">
      <c r="X85" s="116"/>
      <c r="Y85" s="18">
        <v>0</v>
      </c>
      <c r="Z85" s="18">
        <f t="shared" si="12"/>
        <v>0</v>
      </c>
      <c r="AA85" s="18">
        <f t="shared" si="13"/>
        <v>0</v>
      </c>
      <c r="AB85" s="18">
        <f t="shared" si="14"/>
        <v>0</v>
      </c>
    </row>
    <row r="86" spans="1:28" s="18" customFormat="1" x14ac:dyDescent="0.25">
      <c r="A86" s="17">
        <v>22</v>
      </c>
      <c r="B86" s="18">
        <v>14</v>
      </c>
      <c r="C86" s="18">
        <v>1</v>
      </c>
      <c r="D86" s="18" t="s">
        <v>29</v>
      </c>
      <c r="E86" s="17" t="s">
        <v>66</v>
      </c>
      <c r="F86" s="18">
        <v>4.9000000000000004</v>
      </c>
      <c r="G86" s="5">
        <f>+F86-O86/5</f>
        <v>4.75</v>
      </c>
      <c r="H86" s="6">
        <f>G86*7%</f>
        <v>0.33250000000000002</v>
      </c>
      <c r="I86" s="6">
        <f>G86+H86</f>
        <v>5.0824999999999996</v>
      </c>
      <c r="J86" s="18">
        <v>27</v>
      </c>
      <c r="K86" s="7">
        <f>I86*J86</f>
        <v>137.22749999999999</v>
      </c>
      <c r="L86" s="10" t="s">
        <v>30</v>
      </c>
      <c r="M86" s="18">
        <v>1</v>
      </c>
      <c r="N86" s="18">
        <v>0.33</v>
      </c>
      <c r="O86" s="13">
        <v>0.75</v>
      </c>
      <c r="P86" s="13">
        <v>490</v>
      </c>
      <c r="Q86" s="9">
        <f>N86*P86</f>
        <v>161.70000000000002</v>
      </c>
      <c r="R86" s="8">
        <f>G86*13</f>
        <v>61.75</v>
      </c>
      <c r="S86" s="8">
        <f>+R86+Q86+K86</f>
        <v>360.67750000000001</v>
      </c>
      <c r="T86" s="8">
        <f>S86+S87+S88</f>
        <v>422.77750000000003</v>
      </c>
      <c r="U86" s="8">
        <f>T86/C86</f>
        <v>422.77750000000003</v>
      </c>
      <c r="X86" s="116">
        <f>U86*1.8</f>
        <v>760.99950000000013</v>
      </c>
      <c r="Y86" s="18">
        <v>759</v>
      </c>
      <c r="Z86" s="18">
        <f t="shared" si="12"/>
        <v>6072</v>
      </c>
      <c r="AA86" s="18">
        <f t="shared" si="13"/>
        <v>2656.5</v>
      </c>
      <c r="AB86" s="18">
        <f t="shared" si="14"/>
        <v>683.1</v>
      </c>
    </row>
    <row r="87" spans="1:28" s="18" customFormat="1" x14ac:dyDescent="0.25">
      <c r="E87" s="16" t="s">
        <v>67</v>
      </c>
      <c r="G87" s="5">
        <f>+F87-O87/5</f>
        <v>0</v>
      </c>
      <c r="H87" s="6">
        <f>G87*7%</f>
        <v>0</v>
      </c>
      <c r="I87" s="6">
        <f>G87+H87</f>
        <v>0</v>
      </c>
      <c r="J87" s="18">
        <v>27</v>
      </c>
      <c r="K87" s="7">
        <f>I87*J87</f>
        <v>0</v>
      </c>
      <c r="L87" s="10" t="s">
        <v>30</v>
      </c>
      <c r="M87" s="23">
        <v>32</v>
      </c>
      <c r="N87" s="24">
        <v>0.18</v>
      </c>
      <c r="P87" s="18">
        <v>185</v>
      </c>
      <c r="Q87" s="9">
        <f>N87*P87</f>
        <v>33.299999999999997</v>
      </c>
      <c r="R87" s="8">
        <f>G87*13</f>
        <v>0</v>
      </c>
      <c r="S87" s="8">
        <f>+R87+Q87+K87</f>
        <v>33.299999999999997</v>
      </c>
      <c r="U87" s="8" t="e">
        <f>T87/C87</f>
        <v>#DIV/0!</v>
      </c>
      <c r="X87" s="116" t="e">
        <f>U87*1.8</f>
        <v>#DIV/0!</v>
      </c>
      <c r="Y87" s="18">
        <v>0</v>
      </c>
      <c r="Z87" s="18">
        <f t="shared" si="12"/>
        <v>0</v>
      </c>
      <c r="AA87" s="18">
        <f t="shared" si="13"/>
        <v>0</v>
      </c>
      <c r="AB87" s="18">
        <f t="shared" si="14"/>
        <v>0</v>
      </c>
    </row>
    <row r="88" spans="1:28" s="18" customFormat="1" x14ac:dyDescent="0.25">
      <c r="G88" s="5">
        <f>+F88-O88/5</f>
        <v>0</v>
      </c>
      <c r="H88" s="6">
        <f>G88*7%</f>
        <v>0</v>
      </c>
      <c r="I88" s="6">
        <f>G88+H88</f>
        <v>0</v>
      </c>
      <c r="J88" s="18">
        <v>27</v>
      </c>
      <c r="K88" s="7">
        <f>I88*J88</f>
        <v>0</v>
      </c>
      <c r="L88" s="5" t="s">
        <v>30</v>
      </c>
      <c r="M88" s="23">
        <v>66</v>
      </c>
      <c r="N88" s="24">
        <v>0.24</v>
      </c>
      <c r="P88" s="18">
        <v>120</v>
      </c>
      <c r="Q88" s="9">
        <f>N88*P88</f>
        <v>28.799999999999997</v>
      </c>
      <c r="R88" s="8">
        <f>G88*13</f>
        <v>0</v>
      </c>
      <c r="S88" s="8">
        <f>+R88+Q88+K88</f>
        <v>28.799999999999997</v>
      </c>
      <c r="U88" s="8" t="e">
        <f>T88/C88</f>
        <v>#DIV/0!</v>
      </c>
      <c r="X88" s="116" t="e">
        <f>U88*1.8</f>
        <v>#DIV/0!</v>
      </c>
      <c r="Y88" s="18">
        <v>0</v>
      </c>
      <c r="Z88" s="18">
        <f t="shared" si="12"/>
        <v>0</v>
      </c>
      <c r="AA88" s="18">
        <f t="shared" si="13"/>
        <v>0</v>
      </c>
      <c r="AB88" s="18">
        <f t="shared" si="14"/>
        <v>0</v>
      </c>
    </row>
    <row r="89" spans="1:28" s="18" customFormat="1" x14ac:dyDescent="0.25">
      <c r="X89" s="116"/>
      <c r="Y89" s="18">
        <v>0</v>
      </c>
      <c r="Z89" s="18">
        <f t="shared" si="12"/>
        <v>0</v>
      </c>
      <c r="AA89" s="18">
        <f t="shared" si="13"/>
        <v>0</v>
      </c>
      <c r="AB89" s="18">
        <f t="shared" si="14"/>
        <v>0</v>
      </c>
    </row>
    <row r="90" spans="1:28" s="18" customFormat="1" x14ac:dyDescent="0.25">
      <c r="A90" s="17">
        <v>23</v>
      </c>
      <c r="B90" s="18">
        <v>14</v>
      </c>
      <c r="C90" s="18">
        <v>1</v>
      </c>
      <c r="D90" s="18" t="s">
        <v>29</v>
      </c>
      <c r="E90" s="18" t="s">
        <v>68</v>
      </c>
      <c r="F90" s="18">
        <v>5.0999999999999996</v>
      </c>
      <c r="G90" s="5">
        <f t="shared" ref="G90:G98" si="15">+F90-O90/5</f>
        <v>4.93</v>
      </c>
      <c r="H90" s="6">
        <f t="shared" ref="H90:H98" si="16">G90*7%</f>
        <v>0.34510000000000002</v>
      </c>
      <c r="I90" s="6">
        <f t="shared" ref="I90:I98" si="17">G90+H90</f>
        <v>5.2751000000000001</v>
      </c>
      <c r="J90" s="18">
        <v>27</v>
      </c>
      <c r="K90" s="7">
        <f t="shared" ref="K90:K98" si="18">I90*J90</f>
        <v>142.42770000000002</v>
      </c>
      <c r="L90" s="5" t="s">
        <v>30</v>
      </c>
      <c r="M90" s="18">
        <v>1</v>
      </c>
      <c r="N90" s="18">
        <v>0.12</v>
      </c>
      <c r="O90" s="18">
        <v>0.85</v>
      </c>
      <c r="P90" s="18">
        <v>350</v>
      </c>
      <c r="Q90" s="9">
        <f t="shared" ref="Q90:Q98" si="19">N90*P90</f>
        <v>42</v>
      </c>
      <c r="R90" s="8">
        <f t="shared" ref="R90:R98" si="20">G90*13</f>
        <v>64.09</v>
      </c>
      <c r="S90" s="8">
        <f t="shared" ref="S90:S98" si="21">+R90+Q90+K90</f>
        <v>248.51770000000002</v>
      </c>
      <c r="T90" s="8">
        <f>S90+S91+S92+S93+S94+S95+S96+S97+S98</f>
        <v>425.56769999999995</v>
      </c>
      <c r="U90" s="8">
        <f t="shared" ref="U90:U98" si="22">T90/C90</f>
        <v>425.56769999999995</v>
      </c>
      <c r="X90" s="116">
        <f t="shared" ref="X90:X98" si="23">U90*1.8</f>
        <v>766.02185999999995</v>
      </c>
      <c r="Y90" s="18">
        <v>769</v>
      </c>
      <c r="Z90" s="18">
        <f t="shared" si="12"/>
        <v>6152</v>
      </c>
      <c r="AA90" s="18">
        <f t="shared" si="13"/>
        <v>2691.5</v>
      </c>
      <c r="AB90" s="18">
        <f t="shared" si="14"/>
        <v>692.1</v>
      </c>
    </row>
    <row r="91" spans="1:28" s="18" customFormat="1" x14ac:dyDescent="0.25">
      <c r="E91" s="16" t="s">
        <v>69</v>
      </c>
      <c r="G91" s="5">
        <f t="shared" si="15"/>
        <v>0</v>
      </c>
      <c r="H91" s="6">
        <f t="shared" si="16"/>
        <v>0</v>
      </c>
      <c r="I91" s="6">
        <f t="shared" si="17"/>
        <v>0</v>
      </c>
      <c r="J91" s="18">
        <v>27</v>
      </c>
      <c r="K91" s="7">
        <f t="shared" si="18"/>
        <v>0</v>
      </c>
      <c r="L91" s="5" t="s">
        <v>30</v>
      </c>
      <c r="M91" s="18">
        <v>2</v>
      </c>
      <c r="N91" s="18">
        <v>0.11</v>
      </c>
      <c r="P91" s="18">
        <v>260</v>
      </c>
      <c r="Q91" s="9">
        <f t="shared" si="19"/>
        <v>28.6</v>
      </c>
      <c r="R91" s="8">
        <f t="shared" si="20"/>
        <v>0</v>
      </c>
      <c r="S91" s="8">
        <f t="shared" si="21"/>
        <v>28.6</v>
      </c>
      <c r="U91" s="8" t="e">
        <f t="shared" si="22"/>
        <v>#DIV/0!</v>
      </c>
      <c r="X91" s="116" t="e">
        <f t="shared" si="23"/>
        <v>#DIV/0!</v>
      </c>
      <c r="Y91" s="18">
        <v>0</v>
      </c>
      <c r="Z91" s="18">
        <f t="shared" si="12"/>
        <v>0</v>
      </c>
      <c r="AA91" s="18">
        <f t="shared" si="13"/>
        <v>0</v>
      </c>
      <c r="AB91" s="18">
        <f t="shared" si="14"/>
        <v>0</v>
      </c>
    </row>
    <row r="92" spans="1:28" s="18" customFormat="1" x14ac:dyDescent="0.25">
      <c r="E92" s="17"/>
      <c r="G92" s="5">
        <f t="shared" si="15"/>
        <v>0</v>
      </c>
      <c r="H92" s="6">
        <f t="shared" si="16"/>
        <v>0</v>
      </c>
      <c r="I92" s="6">
        <f t="shared" si="17"/>
        <v>0</v>
      </c>
      <c r="J92" s="18">
        <v>27</v>
      </c>
      <c r="K92" s="7">
        <f t="shared" si="18"/>
        <v>0</v>
      </c>
      <c r="L92" s="5" t="s">
        <v>30</v>
      </c>
      <c r="M92" s="18">
        <v>2</v>
      </c>
      <c r="N92" s="18">
        <v>7.0000000000000007E-2</v>
      </c>
      <c r="P92" s="18">
        <v>260</v>
      </c>
      <c r="Q92" s="9">
        <f t="shared" si="19"/>
        <v>18.200000000000003</v>
      </c>
      <c r="R92" s="8">
        <f t="shared" si="20"/>
        <v>0</v>
      </c>
      <c r="S92" s="8">
        <f t="shared" si="21"/>
        <v>18.200000000000003</v>
      </c>
      <c r="U92" s="8" t="e">
        <f t="shared" si="22"/>
        <v>#DIV/0!</v>
      </c>
      <c r="X92" s="116" t="e">
        <f t="shared" si="23"/>
        <v>#DIV/0!</v>
      </c>
      <c r="Y92" s="18">
        <v>0</v>
      </c>
      <c r="Z92" s="18">
        <f t="shared" si="12"/>
        <v>0</v>
      </c>
      <c r="AA92" s="18">
        <f t="shared" si="13"/>
        <v>0</v>
      </c>
      <c r="AB92" s="18">
        <f t="shared" si="14"/>
        <v>0</v>
      </c>
    </row>
    <row r="93" spans="1:28" s="18" customFormat="1" x14ac:dyDescent="0.25">
      <c r="E93" s="17"/>
      <c r="G93" s="5">
        <f t="shared" si="15"/>
        <v>0</v>
      </c>
      <c r="H93" s="6">
        <f t="shared" si="16"/>
        <v>0</v>
      </c>
      <c r="I93" s="6">
        <f t="shared" si="17"/>
        <v>0</v>
      </c>
      <c r="J93" s="18">
        <v>27</v>
      </c>
      <c r="K93" s="7">
        <f t="shared" si="18"/>
        <v>0</v>
      </c>
      <c r="L93" s="5" t="s">
        <v>30</v>
      </c>
      <c r="M93" s="18">
        <v>8</v>
      </c>
      <c r="N93" s="18">
        <v>0.24</v>
      </c>
      <c r="P93" s="18">
        <v>260</v>
      </c>
      <c r="Q93" s="9">
        <f t="shared" si="19"/>
        <v>62.4</v>
      </c>
      <c r="R93" s="8">
        <f t="shared" si="20"/>
        <v>0</v>
      </c>
      <c r="S93" s="8">
        <f t="shared" si="21"/>
        <v>62.4</v>
      </c>
      <c r="U93" s="8" t="e">
        <f t="shared" si="22"/>
        <v>#DIV/0!</v>
      </c>
      <c r="X93" s="116" t="e">
        <f t="shared" si="23"/>
        <v>#DIV/0!</v>
      </c>
      <c r="Y93" s="18">
        <v>0</v>
      </c>
      <c r="Z93" s="18">
        <f t="shared" si="12"/>
        <v>0</v>
      </c>
      <c r="AA93" s="18">
        <f t="shared" si="13"/>
        <v>0</v>
      </c>
      <c r="AB93" s="18">
        <f t="shared" si="14"/>
        <v>0</v>
      </c>
    </row>
    <row r="94" spans="1:28" s="18" customFormat="1" x14ac:dyDescent="0.25">
      <c r="E94" s="17"/>
      <c r="G94" s="5">
        <f t="shared" si="15"/>
        <v>0</v>
      </c>
      <c r="H94" s="6">
        <f t="shared" si="16"/>
        <v>0</v>
      </c>
      <c r="I94" s="6">
        <f t="shared" si="17"/>
        <v>0</v>
      </c>
      <c r="J94" s="18">
        <v>27</v>
      </c>
      <c r="K94" s="7">
        <f t="shared" si="18"/>
        <v>0</v>
      </c>
      <c r="L94" s="5" t="s">
        <v>30</v>
      </c>
      <c r="M94" s="18">
        <v>2</v>
      </c>
      <c r="N94" s="18">
        <v>0.05</v>
      </c>
      <c r="P94" s="18">
        <v>260</v>
      </c>
      <c r="Q94" s="9">
        <f t="shared" si="19"/>
        <v>13</v>
      </c>
      <c r="R94" s="8">
        <f t="shared" si="20"/>
        <v>0</v>
      </c>
      <c r="S94" s="8">
        <f t="shared" si="21"/>
        <v>13</v>
      </c>
      <c r="U94" s="8" t="e">
        <f t="shared" si="22"/>
        <v>#DIV/0!</v>
      </c>
      <c r="X94" s="116" t="e">
        <f t="shared" si="23"/>
        <v>#DIV/0!</v>
      </c>
      <c r="Y94" s="18">
        <v>0</v>
      </c>
      <c r="Z94" s="18">
        <f t="shared" si="12"/>
        <v>0</v>
      </c>
      <c r="AA94" s="18">
        <f t="shared" si="13"/>
        <v>0</v>
      </c>
      <c r="AB94" s="18">
        <f t="shared" si="14"/>
        <v>0</v>
      </c>
    </row>
    <row r="95" spans="1:28" s="18" customFormat="1" x14ac:dyDescent="0.25">
      <c r="E95" s="17"/>
      <c r="G95" s="5">
        <f t="shared" si="15"/>
        <v>0</v>
      </c>
      <c r="H95" s="6">
        <f t="shared" si="16"/>
        <v>0</v>
      </c>
      <c r="I95" s="6">
        <f t="shared" si="17"/>
        <v>0</v>
      </c>
      <c r="J95" s="18">
        <v>27</v>
      </c>
      <c r="K95" s="7">
        <f t="shared" si="18"/>
        <v>0</v>
      </c>
      <c r="L95" s="5" t="s">
        <v>30</v>
      </c>
      <c r="M95" s="18">
        <v>2</v>
      </c>
      <c r="N95" s="18">
        <v>0.04</v>
      </c>
      <c r="P95" s="18">
        <v>260</v>
      </c>
      <c r="Q95" s="9">
        <f t="shared" si="19"/>
        <v>10.4</v>
      </c>
      <c r="R95" s="8">
        <f t="shared" si="20"/>
        <v>0</v>
      </c>
      <c r="S95" s="8">
        <f t="shared" si="21"/>
        <v>10.4</v>
      </c>
      <c r="U95" s="8" t="e">
        <f t="shared" si="22"/>
        <v>#DIV/0!</v>
      </c>
      <c r="X95" s="116" t="e">
        <f t="shared" si="23"/>
        <v>#DIV/0!</v>
      </c>
      <c r="Y95" s="18">
        <v>0</v>
      </c>
      <c r="Z95" s="18">
        <f t="shared" si="12"/>
        <v>0</v>
      </c>
      <c r="AA95" s="18">
        <f t="shared" si="13"/>
        <v>0</v>
      </c>
      <c r="AB95" s="18">
        <f t="shared" si="14"/>
        <v>0</v>
      </c>
    </row>
    <row r="96" spans="1:28" s="18" customFormat="1" x14ac:dyDescent="0.25">
      <c r="E96" s="17"/>
      <c r="G96" s="5">
        <f t="shared" si="15"/>
        <v>0</v>
      </c>
      <c r="H96" s="6">
        <f t="shared" si="16"/>
        <v>0</v>
      </c>
      <c r="I96" s="6">
        <f t="shared" si="17"/>
        <v>0</v>
      </c>
      <c r="J96" s="18">
        <v>27</v>
      </c>
      <c r="K96" s="7">
        <f t="shared" si="18"/>
        <v>0</v>
      </c>
      <c r="L96" s="5" t="s">
        <v>30</v>
      </c>
      <c r="M96" s="18">
        <v>2</v>
      </c>
      <c r="N96" s="18">
        <v>0.03</v>
      </c>
      <c r="P96" s="18">
        <v>260</v>
      </c>
      <c r="Q96" s="9">
        <f t="shared" si="19"/>
        <v>7.8</v>
      </c>
      <c r="R96" s="8">
        <f t="shared" si="20"/>
        <v>0</v>
      </c>
      <c r="S96" s="8">
        <f t="shared" si="21"/>
        <v>7.8</v>
      </c>
      <c r="U96" s="8" t="e">
        <f t="shared" si="22"/>
        <v>#DIV/0!</v>
      </c>
      <c r="X96" s="116" t="e">
        <f t="shared" si="23"/>
        <v>#DIV/0!</v>
      </c>
      <c r="Y96" s="18">
        <v>0</v>
      </c>
      <c r="Z96" s="18">
        <f t="shared" si="12"/>
        <v>0</v>
      </c>
      <c r="AA96" s="18">
        <f t="shared" si="13"/>
        <v>0</v>
      </c>
      <c r="AB96" s="18">
        <f t="shared" si="14"/>
        <v>0</v>
      </c>
    </row>
    <row r="97" spans="1:29" s="18" customFormat="1" x14ac:dyDescent="0.25">
      <c r="E97" s="17"/>
      <c r="G97" s="5">
        <f t="shared" si="15"/>
        <v>0</v>
      </c>
      <c r="H97" s="6">
        <f t="shared" si="16"/>
        <v>0</v>
      </c>
      <c r="I97" s="6">
        <f t="shared" si="17"/>
        <v>0</v>
      </c>
      <c r="J97" s="18">
        <v>27</v>
      </c>
      <c r="K97" s="7">
        <f t="shared" si="18"/>
        <v>0</v>
      </c>
      <c r="L97" s="5" t="s">
        <v>30</v>
      </c>
      <c r="M97" s="18">
        <v>2</v>
      </c>
      <c r="N97" s="18">
        <v>0.02</v>
      </c>
      <c r="P97" s="18">
        <v>260</v>
      </c>
      <c r="Q97" s="9">
        <f t="shared" si="19"/>
        <v>5.2</v>
      </c>
      <c r="R97" s="8">
        <f t="shared" si="20"/>
        <v>0</v>
      </c>
      <c r="S97" s="8">
        <f t="shared" si="21"/>
        <v>5.2</v>
      </c>
      <c r="U97" s="8" t="e">
        <f t="shared" si="22"/>
        <v>#DIV/0!</v>
      </c>
      <c r="X97" s="116" t="e">
        <f t="shared" si="23"/>
        <v>#DIV/0!</v>
      </c>
      <c r="Y97" s="18">
        <v>0</v>
      </c>
      <c r="Z97" s="18">
        <f t="shared" si="12"/>
        <v>0</v>
      </c>
      <c r="AA97" s="18">
        <f t="shared" si="13"/>
        <v>0</v>
      </c>
      <c r="AB97" s="18">
        <f t="shared" si="14"/>
        <v>0</v>
      </c>
    </row>
    <row r="98" spans="1:29" s="18" customFormat="1" x14ac:dyDescent="0.25">
      <c r="E98" s="17"/>
      <c r="G98" s="5">
        <f t="shared" si="15"/>
        <v>0</v>
      </c>
      <c r="H98" s="6">
        <f t="shared" si="16"/>
        <v>0</v>
      </c>
      <c r="I98" s="6">
        <f t="shared" si="17"/>
        <v>0</v>
      </c>
      <c r="J98" s="18">
        <v>27</v>
      </c>
      <c r="K98" s="7">
        <f t="shared" si="18"/>
        <v>0</v>
      </c>
      <c r="L98" s="5" t="s">
        <v>30</v>
      </c>
      <c r="M98" s="18">
        <v>25</v>
      </c>
      <c r="N98" s="18">
        <v>0.17</v>
      </c>
      <c r="P98" s="18">
        <v>185</v>
      </c>
      <c r="Q98" s="9">
        <f t="shared" si="19"/>
        <v>31.450000000000003</v>
      </c>
      <c r="R98" s="8">
        <f t="shared" si="20"/>
        <v>0</v>
      </c>
      <c r="S98" s="8">
        <f t="shared" si="21"/>
        <v>31.450000000000003</v>
      </c>
      <c r="U98" s="8" t="e">
        <f t="shared" si="22"/>
        <v>#DIV/0!</v>
      </c>
      <c r="X98" s="116" t="e">
        <f t="shared" si="23"/>
        <v>#DIV/0!</v>
      </c>
      <c r="Y98" s="18">
        <v>0</v>
      </c>
      <c r="Z98" s="18">
        <f t="shared" si="12"/>
        <v>0</v>
      </c>
      <c r="AA98" s="18">
        <f t="shared" si="13"/>
        <v>0</v>
      </c>
      <c r="AB98" s="18">
        <f t="shared" si="14"/>
        <v>0</v>
      </c>
    </row>
    <row r="99" spans="1:29" x14ac:dyDescent="0.25">
      <c r="Y99" s="18">
        <v>0</v>
      </c>
      <c r="Z99" s="18">
        <f t="shared" si="12"/>
        <v>0</v>
      </c>
      <c r="AA99" s="18">
        <f t="shared" si="13"/>
        <v>0</v>
      </c>
      <c r="AB99" s="18">
        <f t="shared" si="14"/>
        <v>0</v>
      </c>
      <c r="AC99" s="18"/>
    </row>
    <row r="100" spans="1:29" s="17" customFormat="1" x14ac:dyDescent="0.25">
      <c r="A100" s="17">
        <v>24</v>
      </c>
      <c r="B100" s="17">
        <v>14</v>
      </c>
      <c r="C100" s="17">
        <v>1</v>
      </c>
      <c r="D100" s="18" t="s">
        <v>29</v>
      </c>
      <c r="E100" s="17" t="s">
        <v>70</v>
      </c>
      <c r="F100" s="17">
        <v>5.2</v>
      </c>
      <c r="G100" s="10">
        <f>+F100-O100/5</f>
        <v>5</v>
      </c>
      <c r="H100" s="11">
        <f>G100*7%</f>
        <v>0.35000000000000003</v>
      </c>
      <c r="I100" s="11">
        <f>G100+H100</f>
        <v>5.35</v>
      </c>
      <c r="J100" s="17">
        <v>27</v>
      </c>
      <c r="K100" s="7">
        <f>I100*J100</f>
        <v>144.44999999999999</v>
      </c>
      <c r="L100" s="10" t="s">
        <v>30</v>
      </c>
      <c r="M100" s="17">
        <v>1</v>
      </c>
      <c r="N100" s="17">
        <v>0.25</v>
      </c>
      <c r="O100" s="13">
        <v>1</v>
      </c>
      <c r="P100" s="13">
        <v>470</v>
      </c>
      <c r="Q100" s="9">
        <f>N100*P100</f>
        <v>117.5</v>
      </c>
      <c r="R100" s="7">
        <f>G100*13</f>
        <v>65</v>
      </c>
      <c r="S100" s="7">
        <f>+R100+Q100+K100</f>
        <v>326.95</v>
      </c>
      <c r="T100" s="7">
        <f>S100+S101+S102+S103</f>
        <v>465.7</v>
      </c>
      <c r="U100" s="7">
        <f>T100/C100</f>
        <v>465.7</v>
      </c>
      <c r="X100" s="117">
        <f>U100*1.8</f>
        <v>838.26</v>
      </c>
      <c r="Y100" s="18">
        <v>839</v>
      </c>
      <c r="Z100" s="18">
        <f t="shared" si="12"/>
        <v>6712</v>
      </c>
      <c r="AA100" s="18">
        <f t="shared" si="13"/>
        <v>2936.5</v>
      </c>
      <c r="AB100" s="18">
        <f t="shared" si="14"/>
        <v>755.1</v>
      </c>
      <c r="AC100" s="18"/>
    </row>
    <row r="101" spans="1:29" s="17" customFormat="1" x14ac:dyDescent="0.25">
      <c r="E101" s="16" t="s">
        <v>71</v>
      </c>
      <c r="G101" s="10">
        <f>+F101-O101/5</f>
        <v>0</v>
      </c>
      <c r="H101" s="11">
        <f>G101*7%</f>
        <v>0</v>
      </c>
      <c r="I101" s="11">
        <f>G101+H101</f>
        <v>0</v>
      </c>
      <c r="J101" s="17">
        <v>27</v>
      </c>
      <c r="K101" s="7">
        <f>I101*J101</f>
        <v>0</v>
      </c>
      <c r="L101" s="5" t="s">
        <v>30</v>
      </c>
      <c r="M101" s="18">
        <v>42</v>
      </c>
      <c r="N101" s="26">
        <v>0.3</v>
      </c>
      <c r="P101" s="13">
        <v>185</v>
      </c>
      <c r="Q101" s="9">
        <f>N101*P101</f>
        <v>55.5</v>
      </c>
      <c r="R101" s="7">
        <f>G101*13</f>
        <v>0</v>
      </c>
      <c r="S101" s="7">
        <f>+R101+Q101+K101</f>
        <v>55.5</v>
      </c>
      <c r="U101" s="7" t="e">
        <f>T101/C101</f>
        <v>#DIV/0!</v>
      </c>
      <c r="X101" s="117" t="e">
        <f>U101*1.8</f>
        <v>#DIV/0!</v>
      </c>
      <c r="Y101" s="18">
        <v>0</v>
      </c>
      <c r="Z101" s="18">
        <f t="shared" si="12"/>
        <v>0</v>
      </c>
      <c r="AA101" s="18">
        <f t="shared" si="13"/>
        <v>0</v>
      </c>
      <c r="AB101" s="18">
        <f t="shared" si="14"/>
        <v>0</v>
      </c>
      <c r="AC101" s="18"/>
    </row>
    <row r="102" spans="1:29" s="17" customFormat="1" x14ac:dyDescent="0.25">
      <c r="G102" s="10">
        <f>+F102-O102/5</f>
        <v>0</v>
      </c>
      <c r="H102" s="11">
        <f>G102*7%</f>
        <v>0</v>
      </c>
      <c r="I102" s="11">
        <f>G102+H102</f>
        <v>0</v>
      </c>
      <c r="J102" s="17">
        <v>27</v>
      </c>
      <c r="K102" s="7">
        <f>I102*J102</f>
        <v>0</v>
      </c>
      <c r="L102" s="10" t="s">
        <v>30</v>
      </c>
      <c r="M102" s="18">
        <v>40</v>
      </c>
      <c r="N102" s="26">
        <v>0.27</v>
      </c>
      <c r="P102" s="13">
        <v>185</v>
      </c>
      <c r="Q102" s="9">
        <f>N102*P102</f>
        <v>49.95</v>
      </c>
      <c r="R102" s="7">
        <f>G102*13</f>
        <v>0</v>
      </c>
      <c r="S102" s="7">
        <f>+R102+Q102+K102</f>
        <v>49.95</v>
      </c>
      <c r="U102" s="7" t="e">
        <f>T102/C102</f>
        <v>#DIV/0!</v>
      </c>
      <c r="X102" s="117" t="e">
        <f>U102*1.8</f>
        <v>#DIV/0!</v>
      </c>
      <c r="Y102" s="18">
        <v>0</v>
      </c>
      <c r="Z102" s="18">
        <f t="shared" si="12"/>
        <v>0</v>
      </c>
      <c r="AA102" s="18">
        <f t="shared" si="13"/>
        <v>0</v>
      </c>
      <c r="AB102" s="18">
        <f t="shared" si="14"/>
        <v>0</v>
      </c>
      <c r="AC102" s="18"/>
    </row>
    <row r="103" spans="1:29" s="17" customFormat="1" x14ac:dyDescent="0.25">
      <c r="G103" s="10">
        <f>+F103-O103/5</f>
        <v>0</v>
      </c>
      <c r="H103" s="11">
        <f>G103*7%</f>
        <v>0</v>
      </c>
      <c r="I103" s="11">
        <f>G103+H103</f>
        <v>0</v>
      </c>
      <c r="J103" s="17">
        <v>27</v>
      </c>
      <c r="K103" s="7">
        <f>I103*J103</f>
        <v>0</v>
      </c>
      <c r="L103" s="10" t="s">
        <v>30</v>
      </c>
      <c r="M103" s="18">
        <v>31</v>
      </c>
      <c r="N103" s="26">
        <v>0.18</v>
      </c>
      <c r="P103" s="13">
        <v>185</v>
      </c>
      <c r="Q103" s="9">
        <f>N103*P103</f>
        <v>33.299999999999997</v>
      </c>
      <c r="R103" s="7">
        <f>G103*13</f>
        <v>0</v>
      </c>
      <c r="S103" s="7">
        <f>+R103+Q103+K103</f>
        <v>33.299999999999997</v>
      </c>
      <c r="U103" s="7" t="e">
        <f>T103/C103</f>
        <v>#DIV/0!</v>
      </c>
      <c r="X103" s="117" t="e">
        <f>U103*1.8</f>
        <v>#DIV/0!</v>
      </c>
      <c r="Y103" s="18">
        <v>0</v>
      </c>
      <c r="Z103" s="18">
        <f t="shared" si="12"/>
        <v>0</v>
      </c>
      <c r="AA103" s="18">
        <f t="shared" si="13"/>
        <v>0</v>
      </c>
      <c r="AB103" s="18">
        <f t="shared" si="14"/>
        <v>0</v>
      </c>
      <c r="AC103" s="18"/>
    </row>
    <row r="104" spans="1:29" x14ac:dyDescent="0.25">
      <c r="Y104" s="18">
        <v>0</v>
      </c>
      <c r="Z104" s="18">
        <f t="shared" si="12"/>
        <v>0</v>
      </c>
      <c r="AA104" s="18">
        <f t="shared" si="13"/>
        <v>0</v>
      </c>
      <c r="AB104" s="18">
        <f t="shared" si="14"/>
        <v>0</v>
      </c>
      <c r="AC104" s="18"/>
    </row>
    <row r="105" spans="1:29" s="17" customFormat="1" x14ac:dyDescent="0.25">
      <c r="A105" s="17">
        <v>25</v>
      </c>
      <c r="B105" s="17">
        <v>14</v>
      </c>
      <c r="C105" s="17">
        <v>1</v>
      </c>
      <c r="D105" s="17" t="s">
        <v>29</v>
      </c>
      <c r="E105" s="18" t="s">
        <v>72</v>
      </c>
      <c r="F105" s="17">
        <v>4</v>
      </c>
      <c r="G105" s="10">
        <f>+F105-O105/5</f>
        <v>3.95</v>
      </c>
      <c r="H105" s="11">
        <f>G105*7%</f>
        <v>0.27650000000000002</v>
      </c>
      <c r="I105" s="11">
        <f>G105+H105</f>
        <v>4.2265000000000006</v>
      </c>
      <c r="J105" s="17">
        <v>27</v>
      </c>
      <c r="K105" s="7">
        <f>I105*J105</f>
        <v>114.11550000000001</v>
      </c>
      <c r="L105" s="10" t="s">
        <v>30</v>
      </c>
      <c r="M105" s="17">
        <v>8</v>
      </c>
      <c r="N105" s="17">
        <v>0.08</v>
      </c>
      <c r="O105" s="13">
        <v>0.25</v>
      </c>
      <c r="P105" s="13">
        <v>260</v>
      </c>
      <c r="Q105" s="9">
        <f>N105*P105</f>
        <v>20.8</v>
      </c>
      <c r="R105" s="7">
        <f>G105*13</f>
        <v>51.35</v>
      </c>
      <c r="S105" s="7">
        <f>+R105+Q105+K105</f>
        <v>186.26550000000003</v>
      </c>
      <c r="T105" s="7">
        <f>S105+S106</f>
        <v>217.71550000000002</v>
      </c>
      <c r="U105" s="7">
        <f>T105/C105</f>
        <v>217.71550000000002</v>
      </c>
      <c r="X105" s="117">
        <f>U105*1.8</f>
        <v>391.88790000000006</v>
      </c>
      <c r="Y105" s="18">
        <v>389</v>
      </c>
      <c r="Z105" s="18">
        <f t="shared" si="12"/>
        <v>3112</v>
      </c>
      <c r="AA105" s="18">
        <f t="shared" si="13"/>
        <v>1361.5</v>
      </c>
      <c r="AB105" s="18">
        <f t="shared" si="14"/>
        <v>350.1</v>
      </c>
      <c r="AC105" s="18"/>
    </row>
    <row r="106" spans="1:29" s="17" customFormat="1" x14ac:dyDescent="0.25">
      <c r="E106" s="20" t="s">
        <v>73</v>
      </c>
      <c r="G106" s="10">
        <f>+F106-O106/5</f>
        <v>0</v>
      </c>
      <c r="H106" s="11">
        <f>G106*7%</f>
        <v>0</v>
      </c>
      <c r="I106" s="11">
        <f>G106+H106</f>
        <v>0</v>
      </c>
      <c r="J106" s="17">
        <v>27</v>
      </c>
      <c r="K106" s="7">
        <f>I106*J106</f>
        <v>0</v>
      </c>
      <c r="L106" s="10" t="s">
        <v>30</v>
      </c>
      <c r="M106" s="13">
        <v>20</v>
      </c>
      <c r="N106" s="17">
        <v>0.17</v>
      </c>
      <c r="P106" s="13">
        <v>185</v>
      </c>
      <c r="Q106" s="9">
        <f>N106*P106</f>
        <v>31.450000000000003</v>
      </c>
      <c r="R106" s="7">
        <f>G106*13</f>
        <v>0</v>
      </c>
      <c r="S106" s="7">
        <f>+R106+Q106+K106</f>
        <v>31.450000000000003</v>
      </c>
      <c r="U106" s="7" t="e">
        <f>T106/C106</f>
        <v>#DIV/0!</v>
      </c>
      <c r="X106" s="117" t="e">
        <f>U106*1.8</f>
        <v>#DIV/0!</v>
      </c>
      <c r="Y106" s="18">
        <v>0</v>
      </c>
      <c r="Z106" s="18">
        <f t="shared" si="12"/>
        <v>0</v>
      </c>
      <c r="AA106" s="18">
        <f t="shared" si="13"/>
        <v>0</v>
      </c>
      <c r="AB106" s="18">
        <f t="shared" si="14"/>
        <v>0</v>
      </c>
      <c r="AC106" s="18"/>
    </row>
    <row r="107" spans="1:29" x14ac:dyDescent="0.25">
      <c r="Y107" s="18">
        <v>0</v>
      </c>
      <c r="Z107" s="18">
        <f t="shared" si="12"/>
        <v>0</v>
      </c>
      <c r="AA107" s="18">
        <f t="shared" si="13"/>
        <v>0</v>
      </c>
      <c r="AB107" s="18">
        <f t="shared" si="14"/>
        <v>0</v>
      </c>
      <c r="AC107" s="18"/>
    </row>
    <row r="108" spans="1:29" s="17" customFormat="1" x14ac:dyDescent="0.25">
      <c r="A108" s="17">
        <v>26</v>
      </c>
      <c r="B108" s="17">
        <v>14</v>
      </c>
      <c r="C108" s="17">
        <v>1</v>
      </c>
      <c r="D108" s="18" t="s">
        <v>29</v>
      </c>
      <c r="E108" s="17" t="s">
        <v>74</v>
      </c>
      <c r="F108" s="17">
        <v>3.8</v>
      </c>
      <c r="G108" s="10">
        <f>+F108-O108/5</f>
        <v>3.5999999999999996</v>
      </c>
      <c r="H108" s="11">
        <f>G108*7%</f>
        <v>0.252</v>
      </c>
      <c r="I108" s="11">
        <f>G108+H108</f>
        <v>3.8519999999999994</v>
      </c>
      <c r="J108" s="17">
        <v>27</v>
      </c>
      <c r="K108" s="7">
        <f>I108*J108</f>
        <v>104.00399999999999</v>
      </c>
      <c r="L108" s="10" t="s">
        <v>38</v>
      </c>
      <c r="M108" s="17">
        <v>1</v>
      </c>
      <c r="N108" s="17">
        <v>0.04</v>
      </c>
      <c r="O108" s="13">
        <v>1</v>
      </c>
      <c r="P108" s="13">
        <v>100</v>
      </c>
      <c r="Q108" s="9">
        <f>N108*P108</f>
        <v>4</v>
      </c>
      <c r="R108" s="7">
        <f>G108*13</f>
        <v>46.8</v>
      </c>
      <c r="S108" s="7">
        <f>+R108+Q108+K108</f>
        <v>154.80399999999997</v>
      </c>
      <c r="T108" s="7">
        <f>S108+S109+S110+S111</f>
        <v>276.05399999999997</v>
      </c>
      <c r="U108" s="7">
        <f>T108/C108</f>
        <v>276.05399999999997</v>
      </c>
      <c r="X108" s="117">
        <f>U108*1.8</f>
        <v>496.89719999999994</v>
      </c>
      <c r="Y108" s="18">
        <v>499</v>
      </c>
      <c r="Z108" s="18">
        <f t="shared" si="12"/>
        <v>3992</v>
      </c>
      <c r="AA108" s="18">
        <f t="shared" si="13"/>
        <v>1746.5</v>
      </c>
      <c r="AB108" s="18">
        <f t="shared" si="14"/>
        <v>449.1</v>
      </c>
      <c r="AC108" s="18"/>
    </row>
    <row r="109" spans="1:29" s="17" customFormat="1" x14ac:dyDescent="0.25">
      <c r="E109" s="16" t="s">
        <v>75</v>
      </c>
      <c r="G109" s="10">
        <f>+F109-O109/5</f>
        <v>0</v>
      </c>
      <c r="H109" s="11">
        <f>G109*7%</f>
        <v>0</v>
      </c>
      <c r="I109" s="11">
        <f>G109+H109</f>
        <v>0</v>
      </c>
      <c r="J109" s="17">
        <v>27</v>
      </c>
      <c r="K109" s="7">
        <f>I109*J109</f>
        <v>0</v>
      </c>
      <c r="L109" s="10" t="s">
        <v>38</v>
      </c>
      <c r="M109" s="18">
        <v>7</v>
      </c>
      <c r="N109" s="26">
        <v>0.12</v>
      </c>
      <c r="P109" s="13">
        <v>70</v>
      </c>
      <c r="Q109" s="9">
        <f>N109*P109</f>
        <v>8.4</v>
      </c>
      <c r="R109" s="7">
        <f>G109*13</f>
        <v>0</v>
      </c>
      <c r="S109" s="7">
        <f>+R109+Q109+K109</f>
        <v>8.4</v>
      </c>
      <c r="U109" s="7" t="e">
        <f>T109/C109</f>
        <v>#DIV/0!</v>
      </c>
      <c r="X109" s="117" t="e">
        <f>U109*1.8</f>
        <v>#DIV/0!</v>
      </c>
      <c r="Y109" s="18">
        <v>0</v>
      </c>
      <c r="Z109" s="18">
        <f t="shared" si="12"/>
        <v>0</v>
      </c>
      <c r="AA109" s="18">
        <f t="shared" si="13"/>
        <v>0</v>
      </c>
      <c r="AB109" s="18">
        <f t="shared" si="14"/>
        <v>0</v>
      </c>
      <c r="AC109" s="18"/>
    </row>
    <row r="110" spans="1:29" s="17" customFormat="1" x14ac:dyDescent="0.25">
      <c r="G110" s="10">
        <f>+F110-O110/5</f>
        <v>0</v>
      </c>
      <c r="H110" s="11">
        <f>G110*7%</f>
        <v>0</v>
      </c>
      <c r="I110" s="11">
        <f>G110+H110</f>
        <v>0</v>
      </c>
      <c r="J110" s="17">
        <v>27</v>
      </c>
      <c r="K110" s="7">
        <f>I110*J110</f>
        <v>0</v>
      </c>
      <c r="L110" s="10" t="s">
        <v>38</v>
      </c>
      <c r="M110" s="18">
        <v>30</v>
      </c>
      <c r="N110" s="26">
        <v>0.37</v>
      </c>
      <c r="P110" s="13">
        <v>70</v>
      </c>
      <c r="Q110" s="9">
        <f>N110*P110</f>
        <v>25.9</v>
      </c>
      <c r="R110" s="7">
        <f>G110*13</f>
        <v>0</v>
      </c>
      <c r="S110" s="7">
        <f>+R110+Q110+K110</f>
        <v>25.9</v>
      </c>
      <c r="U110" s="7" t="e">
        <f>T110/C110</f>
        <v>#DIV/0!</v>
      </c>
      <c r="X110" s="117" t="e">
        <f>U110*1.8</f>
        <v>#DIV/0!</v>
      </c>
      <c r="Y110" s="18">
        <v>0</v>
      </c>
      <c r="Z110" s="18">
        <f t="shared" si="12"/>
        <v>0</v>
      </c>
      <c r="AA110" s="18">
        <f t="shared" si="13"/>
        <v>0</v>
      </c>
      <c r="AB110" s="18">
        <f t="shared" si="14"/>
        <v>0</v>
      </c>
      <c r="AC110" s="18"/>
    </row>
    <row r="111" spans="1:29" s="17" customFormat="1" x14ac:dyDescent="0.25">
      <c r="G111" s="10">
        <f>+F111-O111/5</f>
        <v>0</v>
      </c>
      <c r="H111" s="11">
        <f>G111*7%</f>
        <v>0</v>
      </c>
      <c r="I111" s="11">
        <f>G111+H111</f>
        <v>0</v>
      </c>
      <c r="J111" s="17">
        <v>27</v>
      </c>
      <c r="K111" s="7">
        <f>I111*J111</f>
        <v>0</v>
      </c>
      <c r="L111" s="10" t="s">
        <v>30</v>
      </c>
      <c r="M111" s="18">
        <v>65</v>
      </c>
      <c r="N111" s="26">
        <v>0.47</v>
      </c>
      <c r="P111" s="13">
        <v>185</v>
      </c>
      <c r="Q111" s="9">
        <f>N111*P111</f>
        <v>86.949999999999989</v>
      </c>
      <c r="R111" s="7">
        <f>G111*13</f>
        <v>0</v>
      </c>
      <c r="S111" s="7">
        <f>+R111+Q111+K111</f>
        <v>86.949999999999989</v>
      </c>
      <c r="U111" s="7" t="e">
        <f>T111/C111</f>
        <v>#DIV/0!</v>
      </c>
      <c r="X111" s="117" t="e">
        <f>U111*1.8</f>
        <v>#DIV/0!</v>
      </c>
      <c r="Y111" s="18">
        <v>0</v>
      </c>
      <c r="Z111" s="18">
        <f t="shared" si="12"/>
        <v>0</v>
      </c>
      <c r="AA111" s="18">
        <f t="shared" si="13"/>
        <v>0</v>
      </c>
      <c r="AB111" s="18">
        <f t="shared" si="14"/>
        <v>0</v>
      </c>
      <c r="AC111" s="18"/>
    </row>
    <row r="112" spans="1:29" x14ac:dyDescent="0.25">
      <c r="Y112" s="18">
        <v>0</v>
      </c>
      <c r="Z112" s="18">
        <f t="shared" si="12"/>
        <v>0</v>
      </c>
      <c r="AA112" s="18">
        <f t="shared" si="13"/>
        <v>0</v>
      </c>
      <c r="AB112" s="18">
        <f t="shared" si="14"/>
        <v>0</v>
      </c>
      <c r="AC112" s="18"/>
    </row>
    <row r="113" spans="1:29" s="17" customFormat="1" x14ac:dyDescent="0.25">
      <c r="A113" s="17">
        <v>27</v>
      </c>
      <c r="B113" s="17">
        <v>14</v>
      </c>
      <c r="C113" s="17">
        <v>1</v>
      </c>
      <c r="D113" s="18" t="s">
        <v>29</v>
      </c>
      <c r="E113" s="17" t="s">
        <v>76</v>
      </c>
      <c r="F113" s="17">
        <v>4</v>
      </c>
      <c r="G113" s="10">
        <f>+F113-O113/5</f>
        <v>3.7</v>
      </c>
      <c r="H113" s="11">
        <f>G113*7%</f>
        <v>0.25900000000000006</v>
      </c>
      <c r="I113" s="11">
        <f>G113+H113</f>
        <v>3.9590000000000001</v>
      </c>
      <c r="J113" s="17">
        <v>27</v>
      </c>
      <c r="K113" s="7">
        <f>I113*J113</f>
        <v>106.893</v>
      </c>
      <c r="L113" s="10" t="s">
        <v>30</v>
      </c>
      <c r="M113" s="17">
        <v>1</v>
      </c>
      <c r="N113" s="17">
        <v>0.6</v>
      </c>
      <c r="O113" s="13">
        <v>1.5</v>
      </c>
      <c r="P113" s="13">
        <v>730</v>
      </c>
      <c r="Q113" s="9">
        <f>N113*P113</f>
        <v>438</v>
      </c>
      <c r="R113" s="7">
        <f>G113*13</f>
        <v>48.1</v>
      </c>
      <c r="S113" s="7">
        <f>+R113+Q113+K113</f>
        <v>592.99300000000005</v>
      </c>
      <c r="T113" s="7">
        <f>S113+S114+S115+S116</f>
        <v>818.09299999999996</v>
      </c>
      <c r="U113" s="7">
        <f>T113/C113</f>
        <v>818.09299999999996</v>
      </c>
      <c r="X113" s="117">
        <f>U113*1.65</f>
        <v>1349.8534499999998</v>
      </c>
      <c r="Y113" s="18">
        <v>1349</v>
      </c>
      <c r="Z113" s="18">
        <f t="shared" si="12"/>
        <v>10792</v>
      </c>
      <c r="AA113" s="18">
        <f t="shared" si="13"/>
        <v>4721.5</v>
      </c>
      <c r="AB113" s="18">
        <f t="shared" si="14"/>
        <v>1214.1000000000001</v>
      </c>
      <c r="AC113" s="18"/>
    </row>
    <row r="114" spans="1:29" s="17" customFormat="1" x14ac:dyDescent="0.25">
      <c r="E114" s="16" t="s">
        <v>77</v>
      </c>
      <c r="G114" s="10">
        <f>+F114-O114/5</f>
        <v>0</v>
      </c>
      <c r="H114" s="11">
        <f>G114*7%</f>
        <v>0</v>
      </c>
      <c r="I114" s="11">
        <f>G114+H114</f>
        <v>0</v>
      </c>
      <c r="J114" s="17">
        <v>27</v>
      </c>
      <c r="K114" s="7">
        <f>I114*J114</f>
        <v>0</v>
      </c>
      <c r="L114" s="10" t="s">
        <v>30</v>
      </c>
      <c r="M114" s="18">
        <v>2</v>
      </c>
      <c r="N114" s="26">
        <v>0.36</v>
      </c>
      <c r="P114" s="13">
        <v>420</v>
      </c>
      <c r="Q114" s="9">
        <f>N114*P114</f>
        <v>151.19999999999999</v>
      </c>
      <c r="R114" s="7">
        <f>G114*13</f>
        <v>0</v>
      </c>
      <c r="S114" s="7">
        <f>+R114+Q114+K114</f>
        <v>151.19999999999999</v>
      </c>
      <c r="U114" s="7" t="e">
        <f>T114/C114</f>
        <v>#DIV/0!</v>
      </c>
      <c r="X114" s="117" t="e">
        <f>U114*1.8</f>
        <v>#DIV/0!</v>
      </c>
      <c r="Y114" s="18">
        <v>0</v>
      </c>
      <c r="Z114" s="18">
        <f t="shared" si="12"/>
        <v>0</v>
      </c>
      <c r="AA114" s="18">
        <f t="shared" si="13"/>
        <v>0</v>
      </c>
      <c r="AB114" s="18">
        <f t="shared" si="14"/>
        <v>0</v>
      </c>
      <c r="AC114" s="18"/>
    </row>
    <row r="115" spans="1:29" s="17" customFormat="1" x14ac:dyDescent="0.25">
      <c r="G115" s="10">
        <f>+F115-O115/5</f>
        <v>0</v>
      </c>
      <c r="H115" s="11">
        <f>G115*7%</f>
        <v>0</v>
      </c>
      <c r="I115" s="11">
        <f>G115+H115</f>
        <v>0</v>
      </c>
      <c r="J115" s="17">
        <v>27</v>
      </c>
      <c r="K115" s="7">
        <f>I115*J115</f>
        <v>0</v>
      </c>
      <c r="L115" s="10" t="s">
        <v>38</v>
      </c>
      <c r="M115" s="18">
        <v>28</v>
      </c>
      <c r="N115" s="26">
        <v>0.35</v>
      </c>
      <c r="P115" s="13">
        <v>70</v>
      </c>
      <c r="Q115" s="9">
        <f>N115*P115</f>
        <v>24.5</v>
      </c>
      <c r="R115" s="7">
        <f>G115*13</f>
        <v>0</v>
      </c>
      <c r="S115" s="7">
        <f>+R115+Q115+K115</f>
        <v>24.5</v>
      </c>
      <c r="U115" s="7" t="e">
        <f>T115/C115</f>
        <v>#DIV/0!</v>
      </c>
      <c r="X115" s="117" t="e">
        <f>U115*1.8</f>
        <v>#DIV/0!</v>
      </c>
      <c r="Y115" s="18">
        <v>0</v>
      </c>
      <c r="Z115" s="18">
        <f t="shared" si="12"/>
        <v>0</v>
      </c>
      <c r="AA115" s="18">
        <f t="shared" si="13"/>
        <v>0</v>
      </c>
      <c r="AB115" s="18">
        <f t="shared" si="14"/>
        <v>0</v>
      </c>
      <c r="AC115" s="18"/>
    </row>
    <row r="116" spans="1:29" s="17" customFormat="1" x14ac:dyDescent="0.25">
      <c r="G116" s="10">
        <f>+F116-O116/5</f>
        <v>0</v>
      </c>
      <c r="H116" s="11">
        <f>G116*7%</f>
        <v>0</v>
      </c>
      <c r="I116" s="11">
        <f>G116+H116</f>
        <v>0</v>
      </c>
      <c r="J116" s="17">
        <v>27</v>
      </c>
      <c r="K116" s="7">
        <f>I116*J116</f>
        <v>0</v>
      </c>
      <c r="L116" s="10" t="s">
        <v>30</v>
      </c>
      <c r="M116" s="18">
        <v>18</v>
      </c>
      <c r="N116" s="26">
        <v>0.19</v>
      </c>
      <c r="P116" s="13">
        <v>260</v>
      </c>
      <c r="Q116" s="9">
        <f>N116*P116</f>
        <v>49.4</v>
      </c>
      <c r="R116" s="7">
        <f>G116*13</f>
        <v>0</v>
      </c>
      <c r="S116" s="7">
        <f>+R116+Q116+K116</f>
        <v>49.4</v>
      </c>
      <c r="U116" s="7" t="e">
        <f>T116/C116</f>
        <v>#DIV/0!</v>
      </c>
      <c r="X116" s="117" t="e">
        <f>U116*1.8</f>
        <v>#DIV/0!</v>
      </c>
      <c r="Y116" s="18">
        <v>0</v>
      </c>
      <c r="Z116" s="18">
        <f t="shared" si="12"/>
        <v>0</v>
      </c>
      <c r="AA116" s="18">
        <f t="shared" si="13"/>
        <v>0</v>
      </c>
      <c r="AB116" s="18">
        <f t="shared" si="14"/>
        <v>0</v>
      </c>
      <c r="AC116" s="18"/>
    </row>
    <row r="117" spans="1:29" x14ac:dyDescent="0.25">
      <c r="Y117" s="18">
        <v>0</v>
      </c>
      <c r="Z117" s="18">
        <f t="shared" si="12"/>
        <v>0</v>
      </c>
      <c r="AA117" s="18">
        <f t="shared" si="13"/>
        <v>0</v>
      </c>
      <c r="AB117" s="18">
        <f t="shared" si="14"/>
        <v>0</v>
      </c>
      <c r="AC117" s="18"/>
    </row>
    <row r="118" spans="1:29" s="18" customFormat="1" x14ac:dyDescent="0.25">
      <c r="A118" s="17">
        <v>28</v>
      </c>
      <c r="B118" s="18">
        <v>18</v>
      </c>
      <c r="C118" s="18">
        <v>1</v>
      </c>
      <c r="D118" s="18" t="s">
        <v>29</v>
      </c>
      <c r="E118" s="17" t="s">
        <v>78</v>
      </c>
      <c r="F118" s="18">
        <v>5.5</v>
      </c>
      <c r="G118" s="5">
        <f t="shared" ref="G118:G123" si="24">+F118-O118/5</f>
        <v>4.88</v>
      </c>
      <c r="H118" s="6">
        <f t="shared" ref="H118:H123" si="25">G118*7%</f>
        <v>0.34160000000000001</v>
      </c>
      <c r="I118" s="6">
        <f t="shared" ref="I118:I123" si="26">G118+H118</f>
        <v>5.2215999999999996</v>
      </c>
      <c r="J118" s="18">
        <v>32</v>
      </c>
      <c r="K118" s="7">
        <f t="shared" ref="K118:K123" si="27">I118*J118</f>
        <v>167.09119999999999</v>
      </c>
      <c r="L118" s="5" t="s">
        <v>30</v>
      </c>
      <c r="M118" s="23">
        <v>1</v>
      </c>
      <c r="N118" s="24">
        <v>2</v>
      </c>
      <c r="O118" s="18">
        <v>3.1</v>
      </c>
      <c r="P118" s="18">
        <v>3000</v>
      </c>
      <c r="Q118" s="9">
        <f t="shared" ref="Q118:Q123" si="28">N118*P118</f>
        <v>6000</v>
      </c>
      <c r="R118" s="8">
        <f t="shared" ref="R118:R123" si="29">G118*13</f>
        <v>63.44</v>
      </c>
      <c r="S118" s="8">
        <f t="shared" ref="S118:S123" si="30">+R118+Q118+K118</f>
        <v>6230.5311999999994</v>
      </c>
      <c r="T118" s="8">
        <f>S118+S119+S120+S121+S122+S123</f>
        <v>6516.5311999999985</v>
      </c>
      <c r="U118" s="8">
        <f t="shared" ref="U118:U123" si="31">T118/C118</f>
        <v>6516.5311999999985</v>
      </c>
      <c r="X118" s="116">
        <f>U118*1.65</f>
        <v>10752.276479999997</v>
      </c>
      <c r="Y118" s="18">
        <v>10749</v>
      </c>
      <c r="Z118" s="18">
        <f t="shared" si="12"/>
        <v>85992</v>
      </c>
      <c r="AA118" s="18">
        <f t="shared" si="13"/>
        <v>37621.5</v>
      </c>
      <c r="AB118" s="18">
        <f t="shared" si="14"/>
        <v>9674.1</v>
      </c>
    </row>
    <row r="119" spans="1:29" s="18" customFormat="1" x14ac:dyDescent="0.25">
      <c r="E119" s="16" t="s">
        <v>79</v>
      </c>
      <c r="G119" s="5">
        <f t="shared" si="24"/>
        <v>0</v>
      </c>
      <c r="H119" s="6">
        <f t="shared" si="25"/>
        <v>0</v>
      </c>
      <c r="I119" s="6">
        <f t="shared" si="26"/>
        <v>0</v>
      </c>
      <c r="J119" s="18">
        <v>32</v>
      </c>
      <c r="K119" s="7">
        <f t="shared" si="27"/>
        <v>0</v>
      </c>
      <c r="L119" s="5" t="s">
        <v>30</v>
      </c>
      <c r="M119" s="23">
        <v>2</v>
      </c>
      <c r="N119" s="24">
        <v>0.12</v>
      </c>
      <c r="P119" s="18">
        <v>260</v>
      </c>
      <c r="Q119" s="9">
        <f t="shared" si="28"/>
        <v>31.2</v>
      </c>
      <c r="R119" s="8">
        <f t="shared" si="29"/>
        <v>0</v>
      </c>
      <c r="S119" s="8">
        <f t="shared" si="30"/>
        <v>31.2</v>
      </c>
      <c r="U119" s="8" t="e">
        <f t="shared" si="31"/>
        <v>#DIV/0!</v>
      </c>
      <c r="X119" s="116" t="e">
        <f>U119*1.8</f>
        <v>#DIV/0!</v>
      </c>
      <c r="Y119" s="18">
        <v>0</v>
      </c>
      <c r="Z119" s="18">
        <f t="shared" si="12"/>
        <v>0</v>
      </c>
      <c r="AA119" s="18">
        <f t="shared" si="13"/>
        <v>0</v>
      </c>
      <c r="AB119" s="18">
        <f t="shared" si="14"/>
        <v>0</v>
      </c>
    </row>
    <row r="120" spans="1:29" s="18" customFormat="1" x14ac:dyDescent="0.25">
      <c r="E120" s="18" t="s">
        <v>80</v>
      </c>
      <c r="G120" s="5">
        <f t="shared" si="24"/>
        <v>0</v>
      </c>
      <c r="H120" s="6">
        <f t="shared" si="25"/>
        <v>0</v>
      </c>
      <c r="I120" s="6">
        <f t="shared" si="26"/>
        <v>0</v>
      </c>
      <c r="J120" s="18">
        <v>32</v>
      </c>
      <c r="K120" s="7">
        <f t="shared" si="27"/>
        <v>0</v>
      </c>
      <c r="L120" s="5" t="s">
        <v>30</v>
      </c>
      <c r="M120" s="23">
        <v>2</v>
      </c>
      <c r="N120" s="24">
        <v>0.1</v>
      </c>
      <c r="P120" s="18">
        <v>260</v>
      </c>
      <c r="Q120" s="9">
        <f t="shared" si="28"/>
        <v>26</v>
      </c>
      <c r="R120" s="8">
        <f t="shared" si="29"/>
        <v>0</v>
      </c>
      <c r="S120" s="8">
        <f t="shared" si="30"/>
        <v>26</v>
      </c>
      <c r="U120" s="8" t="e">
        <f t="shared" si="31"/>
        <v>#DIV/0!</v>
      </c>
      <c r="X120" s="116" t="e">
        <f>U120*1.8</f>
        <v>#DIV/0!</v>
      </c>
      <c r="Y120" s="18">
        <v>0</v>
      </c>
      <c r="Z120" s="18">
        <f t="shared" si="12"/>
        <v>0</v>
      </c>
      <c r="AA120" s="18">
        <f t="shared" si="13"/>
        <v>0</v>
      </c>
      <c r="AB120" s="18">
        <f t="shared" si="14"/>
        <v>0</v>
      </c>
    </row>
    <row r="121" spans="1:29" s="18" customFormat="1" x14ac:dyDescent="0.25">
      <c r="G121" s="5">
        <f t="shared" si="24"/>
        <v>0</v>
      </c>
      <c r="H121" s="6">
        <f t="shared" si="25"/>
        <v>0</v>
      </c>
      <c r="I121" s="6">
        <f t="shared" si="26"/>
        <v>0</v>
      </c>
      <c r="J121" s="18">
        <v>32</v>
      </c>
      <c r="K121" s="7">
        <f t="shared" si="27"/>
        <v>0</v>
      </c>
      <c r="L121" s="5" t="s">
        <v>30</v>
      </c>
      <c r="M121" s="23">
        <v>2</v>
      </c>
      <c r="N121" s="24">
        <v>0.09</v>
      </c>
      <c r="P121" s="18">
        <v>260</v>
      </c>
      <c r="Q121" s="9">
        <f t="shared" si="28"/>
        <v>23.4</v>
      </c>
      <c r="R121" s="8">
        <f t="shared" si="29"/>
        <v>0</v>
      </c>
      <c r="S121" s="8">
        <f t="shared" si="30"/>
        <v>23.4</v>
      </c>
      <c r="U121" s="8" t="e">
        <f t="shared" si="31"/>
        <v>#DIV/0!</v>
      </c>
      <c r="X121" s="116" t="e">
        <f>U121*1.8</f>
        <v>#DIV/0!</v>
      </c>
      <c r="Y121" s="18">
        <v>0</v>
      </c>
      <c r="Z121" s="18">
        <f t="shared" si="12"/>
        <v>0</v>
      </c>
      <c r="AA121" s="18">
        <f t="shared" si="13"/>
        <v>0</v>
      </c>
      <c r="AB121" s="18">
        <f t="shared" si="14"/>
        <v>0</v>
      </c>
    </row>
    <row r="122" spans="1:29" s="18" customFormat="1" x14ac:dyDescent="0.25">
      <c r="G122" s="5">
        <f t="shared" si="24"/>
        <v>0</v>
      </c>
      <c r="H122" s="6">
        <f t="shared" si="25"/>
        <v>0</v>
      </c>
      <c r="I122" s="6">
        <f t="shared" si="26"/>
        <v>0</v>
      </c>
      <c r="J122" s="18">
        <v>32</v>
      </c>
      <c r="K122" s="7">
        <f t="shared" si="27"/>
        <v>0</v>
      </c>
      <c r="L122" s="5" t="s">
        <v>30</v>
      </c>
      <c r="M122" s="23">
        <v>18</v>
      </c>
      <c r="N122" s="24">
        <v>0.72</v>
      </c>
      <c r="P122" s="18">
        <v>260</v>
      </c>
      <c r="Q122" s="9">
        <f t="shared" si="28"/>
        <v>187.2</v>
      </c>
      <c r="R122" s="8">
        <f t="shared" si="29"/>
        <v>0</v>
      </c>
      <c r="S122" s="8">
        <f t="shared" si="30"/>
        <v>187.2</v>
      </c>
      <c r="U122" s="8" t="e">
        <f t="shared" si="31"/>
        <v>#DIV/0!</v>
      </c>
      <c r="X122" s="116" t="e">
        <f>U122*1.8</f>
        <v>#DIV/0!</v>
      </c>
      <c r="Y122" s="18">
        <v>0</v>
      </c>
      <c r="Z122" s="18">
        <f t="shared" si="12"/>
        <v>0</v>
      </c>
      <c r="AA122" s="18">
        <f t="shared" si="13"/>
        <v>0</v>
      </c>
      <c r="AB122" s="18">
        <f t="shared" si="14"/>
        <v>0</v>
      </c>
    </row>
    <row r="123" spans="1:29" s="18" customFormat="1" x14ac:dyDescent="0.25">
      <c r="G123" s="5">
        <f t="shared" si="24"/>
        <v>0</v>
      </c>
      <c r="H123" s="6">
        <f t="shared" si="25"/>
        <v>0</v>
      </c>
      <c r="I123" s="6">
        <f t="shared" si="26"/>
        <v>0</v>
      </c>
      <c r="J123" s="18">
        <v>32</v>
      </c>
      <c r="K123" s="7">
        <f t="shared" si="27"/>
        <v>0</v>
      </c>
      <c r="L123" s="5" t="s">
        <v>30</v>
      </c>
      <c r="M123" s="23">
        <v>2</v>
      </c>
      <c r="N123" s="24">
        <v>7.0000000000000007E-2</v>
      </c>
      <c r="P123" s="18">
        <v>260</v>
      </c>
      <c r="Q123" s="9">
        <f t="shared" si="28"/>
        <v>18.200000000000003</v>
      </c>
      <c r="R123" s="8">
        <f t="shared" si="29"/>
        <v>0</v>
      </c>
      <c r="S123" s="8">
        <f t="shared" si="30"/>
        <v>18.200000000000003</v>
      </c>
      <c r="U123" s="8" t="e">
        <f t="shared" si="31"/>
        <v>#DIV/0!</v>
      </c>
      <c r="X123" s="116" t="e">
        <f>U123*1.8</f>
        <v>#DIV/0!</v>
      </c>
      <c r="Y123" s="18">
        <v>0</v>
      </c>
      <c r="Z123" s="18">
        <f t="shared" si="12"/>
        <v>0</v>
      </c>
      <c r="AA123" s="18">
        <f t="shared" si="13"/>
        <v>0</v>
      </c>
      <c r="AB123" s="18">
        <f t="shared" si="14"/>
        <v>0</v>
      </c>
    </row>
    <row r="124" spans="1:29" x14ac:dyDescent="0.25">
      <c r="Y124" s="18">
        <v>0</v>
      </c>
      <c r="Z124" s="18">
        <f t="shared" si="12"/>
        <v>0</v>
      </c>
      <c r="AA124" s="18">
        <f t="shared" si="13"/>
        <v>0</v>
      </c>
      <c r="AB124" s="18">
        <f t="shared" si="14"/>
        <v>0</v>
      </c>
      <c r="AC124" s="18"/>
    </row>
    <row r="125" spans="1:29" s="18" customFormat="1" x14ac:dyDescent="0.25">
      <c r="A125" s="17">
        <v>29</v>
      </c>
      <c r="B125" s="18">
        <v>14</v>
      </c>
      <c r="C125" s="18">
        <v>1</v>
      </c>
      <c r="D125" s="18" t="s">
        <v>29</v>
      </c>
      <c r="E125" s="17" t="s">
        <v>81</v>
      </c>
      <c r="F125" s="18">
        <v>4.3</v>
      </c>
      <c r="G125" s="5">
        <f t="shared" ref="G125:G130" si="32">+F125-O125/5</f>
        <v>4.04</v>
      </c>
      <c r="H125" s="6">
        <f t="shared" ref="H125:H130" si="33">G125*7%</f>
        <v>0.28280000000000005</v>
      </c>
      <c r="I125" s="6">
        <f t="shared" ref="I125:I130" si="34">G125+H125</f>
        <v>4.3228</v>
      </c>
      <c r="J125" s="18">
        <v>27</v>
      </c>
      <c r="K125" s="7">
        <f t="shared" ref="K125:K130" si="35">I125*J125</f>
        <v>116.71559999999999</v>
      </c>
      <c r="L125" s="5" t="s">
        <v>30</v>
      </c>
      <c r="M125" s="23">
        <v>1</v>
      </c>
      <c r="N125" s="24">
        <v>0.74</v>
      </c>
      <c r="O125" s="18">
        <v>1.3</v>
      </c>
      <c r="P125" s="18">
        <v>1050</v>
      </c>
      <c r="Q125" s="9">
        <f t="shared" ref="Q125:Q130" si="36">N125*P125</f>
        <v>777</v>
      </c>
      <c r="R125" s="8">
        <f t="shared" ref="R125:R130" si="37">G125*13</f>
        <v>52.52</v>
      </c>
      <c r="S125" s="8">
        <f t="shared" ref="S125:S130" si="38">+R125+Q125+K125</f>
        <v>946.23559999999998</v>
      </c>
      <c r="T125" s="8">
        <f>S125+S126+S127+S128+S129+S130</f>
        <v>1101.3355999999999</v>
      </c>
      <c r="U125" s="8">
        <f t="shared" ref="U125:U130" si="39">T125/C125</f>
        <v>1101.3355999999999</v>
      </c>
      <c r="X125" s="116">
        <f>U125*1.65</f>
        <v>1817.2037399999997</v>
      </c>
      <c r="Y125" s="18">
        <v>1819</v>
      </c>
      <c r="Z125" s="18">
        <f t="shared" si="12"/>
        <v>14552</v>
      </c>
      <c r="AA125" s="18">
        <f t="shared" si="13"/>
        <v>6366.5</v>
      </c>
      <c r="AB125" s="18">
        <f t="shared" si="14"/>
        <v>1637.1000000000001</v>
      </c>
    </row>
    <row r="126" spans="1:29" s="18" customFormat="1" x14ac:dyDescent="0.25">
      <c r="E126" s="16" t="s">
        <v>82</v>
      </c>
      <c r="G126" s="5">
        <f t="shared" si="32"/>
        <v>0</v>
      </c>
      <c r="H126" s="6">
        <f t="shared" si="33"/>
        <v>0</v>
      </c>
      <c r="I126" s="6">
        <f t="shared" si="34"/>
        <v>0</v>
      </c>
      <c r="J126" s="18">
        <v>27</v>
      </c>
      <c r="K126" s="7">
        <f t="shared" si="35"/>
        <v>0</v>
      </c>
      <c r="L126" s="5" t="s">
        <v>30</v>
      </c>
      <c r="M126" s="23">
        <v>2</v>
      </c>
      <c r="N126" s="24">
        <v>0.14000000000000001</v>
      </c>
      <c r="P126" s="18">
        <v>360</v>
      </c>
      <c r="Q126" s="9">
        <f t="shared" si="36"/>
        <v>50.400000000000006</v>
      </c>
      <c r="R126" s="8">
        <f t="shared" si="37"/>
        <v>0</v>
      </c>
      <c r="S126" s="8">
        <f t="shared" si="38"/>
        <v>50.400000000000006</v>
      </c>
      <c r="U126" s="8" t="e">
        <f t="shared" si="39"/>
        <v>#DIV/0!</v>
      </c>
      <c r="X126" s="116" t="e">
        <f>U126*1.8</f>
        <v>#DIV/0!</v>
      </c>
      <c r="Y126" s="18">
        <v>0</v>
      </c>
      <c r="Z126" s="18">
        <f t="shared" si="12"/>
        <v>0</v>
      </c>
      <c r="AA126" s="18">
        <f t="shared" si="13"/>
        <v>0</v>
      </c>
      <c r="AB126" s="18">
        <f t="shared" si="14"/>
        <v>0</v>
      </c>
    </row>
    <row r="127" spans="1:29" s="18" customFormat="1" x14ac:dyDescent="0.25">
      <c r="G127" s="5">
        <f t="shared" si="32"/>
        <v>0</v>
      </c>
      <c r="H127" s="6">
        <f t="shared" si="33"/>
        <v>0</v>
      </c>
      <c r="I127" s="6">
        <f t="shared" si="34"/>
        <v>0</v>
      </c>
      <c r="J127" s="18">
        <v>27</v>
      </c>
      <c r="K127" s="7">
        <f t="shared" si="35"/>
        <v>0</v>
      </c>
      <c r="L127" s="5" t="s">
        <v>30</v>
      </c>
      <c r="M127" s="23">
        <v>8</v>
      </c>
      <c r="N127" s="24">
        <v>0.16</v>
      </c>
      <c r="P127" s="18">
        <v>260</v>
      </c>
      <c r="Q127" s="9">
        <f t="shared" si="36"/>
        <v>41.6</v>
      </c>
      <c r="R127" s="8">
        <f t="shared" si="37"/>
        <v>0</v>
      </c>
      <c r="S127" s="8">
        <f t="shared" si="38"/>
        <v>41.6</v>
      </c>
      <c r="U127" s="8" t="e">
        <f t="shared" si="39"/>
        <v>#DIV/0!</v>
      </c>
      <c r="X127" s="116" t="e">
        <f>U127*1.8</f>
        <v>#DIV/0!</v>
      </c>
      <c r="Y127" s="18">
        <v>0</v>
      </c>
      <c r="Z127" s="18">
        <f t="shared" si="12"/>
        <v>0</v>
      </c>
      <c r="AA127" s="18">
        <f t="shared" si="13"/>
        <v>0</v>
      </c>
      <c r="AB127" s="18">
        <f t="shared" si="14"/>
        <v>0</v>
      </c>
    </row>
    <row r="128" spans="1:29" s="18" customFormat="1" x14ac:dyDescent="0.25">
      <c r="G128" s="5">
        <f t="shared" si="32"/>
        <v>0</v>
      </c>
      <c r="H128" s="6">
        <f t="shared" si="33"/>
        <v>0</v>
      </c>
      <c r="I128" s="6">
        <f t="shared" si="34"/>
        <v>0</v>
      </c>
      <c r="J128" s="18">
        <v>27</v>
      </c>
      <c r="K128" s="7">
        <f t="shared" si="35"/>
        <v>0</v>
      </c>
      <c r="L128" s="5" t="s">
        <v>30</v>
      </c>
      <c r="M128" s="23">
        <v>10</v>
      </c>
      <c r="N128" s="24">
        <v>0.12</v>
      </c>
      <c r="P128" s="18">
        <v>260</v>
      </c>
      <c r="Q128" s="9">
        <f t="shared" si="36"/>
        <v>31.2</v>
      </c>
      <c r="R128" s="8">
        <f t="shared" si="37"/>
        <v>0</v>
      </c>
      <c r="S128" s="8">
        <f t="shared" si="38"/>
        <v>31.2</v>
      </c>
      <c r="U128" s="8" t="e">
        <f t="shared" si="39"/>
        <v>#DIV/0!</v>
      </c>
      <c r="X128" s="116" t="e">
        <f>U128*1.8</f>
        <v>#DIV/0!</v>
      </c>
      <c r="Y128" s="18">
        <v>0</v>
      </c>
      <c r="Z128" s="18">
        <f t="shared" si="12"/>
        <v>0</v>
      </c>
      <c r="AA128" s="18">
        <f t="shared" si="13"/>
        <v>0</v>
      </c>
      <c r="AB128" s="18">
        <f t="shared" si="14"/>
        <v>0</v>
      </c>
    </row>
    <row r="129" spans="1:29" s="18" customFormat="1" x14ac:dyDescent="0.25">
      <c r="G129" s="5">
        <f t="shared" si="32"/>
        <v>0</v>
      </c>
      <c r="H129" s="6">
        <f t="shared" si="33"/>
        <v>0</v>
      </c>
      <c r="I129" s="6">
        <f t="shared" si="34"/>
        <v>0</v>
      </c>
      <c r="J129" s="18">
        <v>27</v>
      </c>
      <c r="K129" s="7">
        <f t="shared" si="35"/>
        <v>0</v>
      </c>
      <c r="L129" s="5" t="s">
        <v>30</v>
      </c>
      <c r="M129" s="23">
        <v>8</v>
      </c>
      <c r="N129" s="24">
        <v>0.08</v>
      </c>
      <c r="P129" s="18">
        <v>260</v>
      </c>
      <c r="Q129" s="9">
        <f t="shared" si="36"/>
        <v>20.8</v>
      </c>
      <c r="R129" s="8">
        <f t="shared" si="37"/>
        <v>0</v>
      </c>
      <c r="S129" s="8">
        <f t="shared" si="38"/>
        <v>20.8</v>
      </c>
      <c r="U129" s="8" t="e">
        <f t="shared" si="39"/>
        <v>#DIV/0!</v>
      </c>
      <c r="X129" s="116" t="e">
        <f>U129*1.8</f>
        <v>#DIV/0!</v>
      </c>
      <c r="Y129" s="18">
        <v>0</v>
      </c>
      <c r="Z129" s="18">
        <f t="shared" si="12"/>
        <v>0</v>
      </c>
      <c r="AA129" s="18">
        <f t="shared" si="13"/>
        <v>0</v>
      </c>
      <c r="AB129" s="18">
        <f t="shared" si="14"/>
        <v>0</v>
      </c>
    </row>
    <row r="130" spans="1:29" s="18" customFormat="1" x14ac:dyDescent="0.25">
      <c r="G130" s="5">
        <f t="shared" si="32"/>
        <v>0</v>
      </c>
      <c r="H130" s="6">
        <f t="shared" si="33"/>
        <v>0</v>
      </c>
      <c r="I130" s="6">
        <f t="shared" si="34"/>
        <v>0</v>
      </c>
      <c r="J130" s="18">
        <v>27</v>
      </c>
      <c r="K130" s="7">
        <f t="shared" si="35"/>
        <v>0</v>
      </c>
      <c r="L130" s="5" t="s">
        <v>30</v>
      </c>
      <c r="M130" s="23">
        <v>8</v>
      </c>
      <c r="N130" s="24">
        <v>0.06</v>
      </c>
      <c r="P130" s="18">
        <v>185</v>
      </c>
      <c r="Q130" s="9">
        <f t="shared" si="36"/>
        <v>11.1</v>
      </c>
      <c r="R130" s="8">
        <f t="shared" si="37"/>
        <v>0</v>
      </c>
      <c r="S130" s="8">
        <f t="shared" si="38"/>
        <v>11.1</v>
      </c>
      <c r="U130" s="8" t="e">
        <f t="shared" si="39"/>
        <v>#DIV/0!</v>
      </c>
      <c r="X130" s="116" t="e">
        <f>U130*1.8</f>
        <v>#DIV/0!</v>
      </c>
      <c r="Y130" s="18">
        <v>0</v>
      </c>
      <c r="Z130" s="18">
        <f t="shared" si="12"/>
        <v>0</v>
      </c>
      <c r="AA130" s="18">
        <f t="shared" si="13"/>
        <v>0</v>
      </c>
      <c r="AB130" s="18">
        <f t="shared" si="14"/>
        <v>0</v>
      </c>
    </row>
    <row r="131" spans="1:29" x14ac:dyDescent="0.25">
      <c r="Y131" s="18">
        <v>0</v>
      </c>
      <c r="Z131" s="18">
        <f t="shared" si="12"/>
        <v>0</v>
      </c>
      <c r="AA131" s="18">
        <f t="shared" si="13"/>
        <v>0</v>
      </c>
      <c r="AB131" s="18">
        <f t="shared" si="14"/>
        <v>0</v>
      </c>
      <c r="AC131" s="18"/>
    </row>
    <row r="132" spans="1:29" s="18" customFormat="1" x14ac:dyDescent="0.25">
      <c r="A132" s="17">
        <v>30</v>
      </c>
      <c r="B132" s="18">
        <v>14</v>
      </c>
      <c r="C132" s="18">
        <v>1</v>
      </c>
      <c r="D132" s="18" t="s">
        <v>29</v>
      </c>
      <c r="E132" s="17" t="s">
        <v>83</v>
      </c>
      <c r="F132" s="18">
        <v>4.5999999999999996</v>
      </c>
      <c r="G132" s="5">
        <f>+F132-O132/5</f>
        <v>4.5</v>
      </c>
      <c r="H132" s="6">
        <f>G132*7%</f>
        <v>0.31500000000000006</v>
      </c>
      <c r="I132" s="6">
        <f>G132+H132</f>
        <v>4.8150000000000004</v>
      </c>
      <c r="J132" s="18">
        <v>27</v>
      </c>
      <c r="K132" s="7">
        <f>I132*J132</f>
        <v>130.00500000000002</v>
      </c>
      <c r="L132" s="10" t="s">
        <v>30</v>
      </c>
      <c r="M132" s="18">
        <v>16</v>
      </c>
      <c r="N132" s="18">
        <v>0.37</v>
      </c>
      <c r="O132" s="13">
        <v>0.5</v>
      </c>
      <c r="P132" s="13">
        <v>260</v>
      </c>
      <c r="Q132" s="9">
        <f>N132*P132</f>
        <v>96.2</v>
      </c>
      <c r="R132" s="8">
        <f>G132*13</f>
        <v>58.5</v>
      </c>
      <c r="S132" s="8">
        <f>+R132+Q132+K132</f>
        <v>284.70500000000004</v>
      </c>
      <c r="T132" s="8">
        <f>S132+S133+S134</f>
        <v>318.50500000000005</v>
      </c>
      <c r="U132" s="8">
        <f>T132/C132</f>
        <v>318.50500000000005</v>
      </c>
      <c r="X132" s="116">
        <f>U132*1.8</f>
        <v>573.30900000000008</v>
      </c>
      <c r="Y132" s="18">
        <v>569</v>
      </c>
      <c r="Z132" s="18">
        <f t="shared" ref="Z132:Z195" si="40">Y132*8</f>
        <v>4552</v>
      </c>
      <c r="AA132" s="18">
        <f t="shared" ref="AA132:AA195" si="41">Y132*3.5</f>
        <v>1991.5</v>
      </c>
      <c r="AB132" s="18">
        <f t="shared" ref="AB132:AB195" si="42">Y132*0.9</f>
        <v>512.1</v>
      </c>
    </row>
    <row r="133" spans="1:29" s="18" customFormat="1" x14ac:dyDescent="0.25">
      <c r="E133" s="16" t="s">
        <v>84</v>
      </c>
      <c r="G133" s="5">
        <f>+F133-O133/5</f>
        <v>0</v>
      </c>
      <c r="H133" s="6">
        <f>G133*7%</f>
        <v>0</v>
      </c>
      <c r="I133" s="6">
        <f>G133+H133</f>
        <v>0</v>
      </c>
      <c r="J133" s="18">
        <v>27</v>
      </c>
      <c r="K133" s="7">
        <f>I133*J133</f>
        <v>0</v>
      </c>
      <c r="L133" s="10" t="s">
        <v>30</v>
      </c>
      <c r="M133" s="23">
        <v>10</v>
      </c>
      <c r="N133" s="24">
        <v>0.13</v>
      </c>
      <c r="P133" s="18">
        <v>260</v>
      </c>
      <c r="Q133" s="9">
        <f>N133*P133</f>
        <v>33.800000000000004</v>
      </c>
      <c r="R133" s="8">
        <f>G133*13</f>
        <v>0</v>
      </c>
      <c r="S133" s="8">
        <f>+R133+Q133+K133</f>
        <v>33.800000000000004</v>
      </c>
      <c r="U133" s="8" t="e">
        <f>T133/C133</f>
        <v>#DIV/0!</v>
      </c>
      <c r="X133" s="116" t="e">
        <f>U133*1.8</f>
        <v>#DIV/0!</v>
      </c>
      <c r="Y133" s="18">
        <v>0</v>
      </c>
      <c r="Z133" s="18">
        <f t="shared" si="40"/>
        <v>0</v>
      </c>
      <c r="AA133" s="18">
        <f t="shared" si="41"/>
        <v>0</v>
      </c>
      <c r="AB133" s="18">
        <f t="shared" si="42"/>
        <v>0</v>
      </c>
    </row>
    <row r="134" spans="1:29" s="18" customFormat="1" x14ac:dyDescent="0.25">
      <c r="G134" s="5"/>
      <c r="H134" s="6"/>
      <c r="I134" s="6"/>
      <c r="K134" s="7"/>
      <c r="L134" s="5"/>
      <c r="M134" s="23"/>
      <c r="N134" s="24"/>
      <c r="Q134" s="9">
        <f>N134*P134</f>
        <v>0</v>
      </c>
      <c r="R134" s="8">
        <f>G134*13</f>
        <v>0</v>
      </c>
      <c r="S134" s="8">
        <f>+R134+Q134+K134</f>
        <v>0</v>
      </c>
      <c r="U134" s="8" t="e">
        <f>T134/C134</f>
        <v>#DIV/0!</v>
      </c>
      <c r="X134" s="116" t="e">
        <f>U134*1.8</f>
        <v>#DIV/0!</v>
      </c>
      <c r="Y134" s="18">
        <v>0</v>
      </c>
      <c r="Z134" s="18">
        <f t="shared" si="40"/>
        <v>0</v>
      </c>
      <c r="AA134" s="18">
        <f t="shared" si="41"/>
        <v>0</v>
      </c>
      <c r="AB134" s="18">
        <f t="shared" si="42"/>
        <v>0</v>
      </c>
    </row>
    <row r="135" spans="1:29" x14ac:dyDescent="0.25">
      <c r="N135" s="24"/>
      <c r="Y135" s="18">
        <v>0</v>
      </c>
      <c r="Z135" s="18">
        <f t="shared" si="40"/>
        <v>0</v>
      </c>
      <c r="AA135" s="18">
        <f t="shared" si="41"/>
        <v>0</v>
      </c>
      <c r="AB135" s="18">
        <f t="shared" si="42"/>
        <v>0</v>
      </c>
      <c r="AC135" s="18"/>
    </row>
    <row r="136" spans="1:29" s="18" customFormat="1" x14ac:dyDescent="0.25">
      <c r="A136" s="17">
        <v>31</v>
      </c>
      <c r="B136" s="18">
        <v>925</v>
      </c>
      <c r="C136" s="18">
        <v>1</v>
      </c>
      <c r="D136" s="18" t="s">
        <v>29</v>
      </c>
      <c r="E136" s="12" t="s">
        <v>85</v>
      </c>
      <c r="F136" s="18">
        <v>1.9</v>
      </c>
      <c r="G136" s="5">
        <f>+F136-O136/5</f>
        <v>1.8879999999999999</v>
      </c>
      <c r="H136" s="6">
        <f>G136*7%</f>
        <v>0.13216</v>
      </c>
      <c r="I136" s="6">
        <f>G136+H136</f>
        <v>2.0201599999999997</v>
      </c>
      <c r="J136" s="18">
        <v>1</v>
      </c>
      <c r="K136" s="7">
        <f>I136*J136</f>
        <v>2.0201599999999997</v>
      </c>
      <c r="L136" s="10" t="s">
        <v>30</v>
      </c>
      <c r="M136" s="18">
        <v>21</v>
      </c>
      <c r="N136" s="18">
        <v>0.06</v>
      </c>
      <c r="O136" s="13">
        <v>0.06</v>
      </c>
      <c r="P136" s="13">
        <v>85</v>
      </c>
      <c r="Q136" s="9">
        <f>N136*P136</f>
        <v>5.0999999999999996</v>
      </c>
      <c r="R136" s="8">
        <f>G136*6</f>
        <v>11.327999999999999</v>
      </c>
      <c r="S136" s="8">
        <f>+R136+Q136+K136</f>
        <v>18.448159999999998</v>
      </c>
      <c r="T136" s="8">
        <f>S136+S137</f>
        <v>18.448159999999998</v>
      </c>
      <c r="U136" s="8">
        <f>T136/C136</f>
        <v>18.448159999999998</v>
      </c>
      <c r="X136" s="116">
        <f>U136*2</f>
        <v>36.896319999999996</v>
      </c>
      <c r="Y136" s="18">
        <v>39</v>
      </c>
      <c r="Z136" s="18">
        <f t="shared" si="40"/>
        <v>312</v>
      </c>
      <c r="AA136" s="18">
        <f t="shared" si="41"/>
        <v>136.5</v>
      </c>
      <c r="AB136" s="18">
        <f t="shared" si="42"/>
        <v>35.1</v>
      </c>
    </row>
    <row r="137" spans="1:29" s="18" customFormat="1" x14ac:dyDescent="0.25">
      <c r="E137" s="14" t="s">
        <v>86</v>
      </c>
      <c r="G137" s="5">
        <f>+F137-O137/5</f>
        <v>0</v>
      </c>
      <c r="H137" s="6">
        <f>G137*7%</f>
        <v>0</v>
      </c>
      <c r="I137" s="6">
        <f>G137+H137</f>
        <v>0</v>
      </c>
      <c r="J137" s="18">
        <v>1</v>
      </c>
      <c r="K137" s="7">
        <f>I137*J137</f>
        <v>0</v>
      </c>
      <c r="L137" s="5"/>
      <c r="Q137" s="9">
        <f>N137*P137</f>
        <v>0</v>
      </c>
      <c r="R137" s="8">
        <f>G137*6</f>
        <v>0</v>
      </c>
      <c r="S137" s="8">
        <f>+R137+Q137+K137</f>
        <v>0</v>
      </c>
      <c r="U137" s="8" t="e">
        <f>T137/C137</f>
        <v>#DIV/0!</v>
      </c>
      <c r="X137" s="116" t="e">
        <f>U137*1.8</f>
        <v>#DIV/0!</v>
      </c>
      <c r="Y137" s="18">
        <v>0</v>
      </c>
      <c r="Z137" s="18">
        <f t="shared" si="40"/>
        <v>0</v>
      </c>
      <c r="AA137" s="18">
        <f t="shared" si="41"/>
        <v>0</v>
      </c>
      <c r="AB137" s="18">
        <f t="shared" si="42"/>
        <v>0</v>
      </c>
    </row>
    <row r="138" spans="1:29" x14ac:dyDescent="0.25">
      <c r="Y138" s="18">
        <v>0</v>
      </c>
      <c r="Z138" s="18">
        <f t="shared" si="40"/>
        <v>0</v>
      </c>
      <c r="AA138" s="18">
        <f t="shared" si="41"/>
        <v>0</v>
      </c>
      <c r="AB138" s="18">
        <f t="shared" si="42"/>
        <v>0</v>
      </c>
      <c r="AC138" s="18"/>
    </row>
    <row r="139" spans="1:29" s="17" customFormat="1" x14ac:dyDescent="0.25">
      <c r="A139" s="17">
        <v>32</v>
      </c>
      <c r="B139" s="17">
        <v>10</v>
      </c>
      <c r="C139" s="17">
        <v>1</v>
      </c>
      <c r="D139" s="17" t="s">
        <v>29</v>
      </c>
      <c r="E139" s="12" t="s">
        <v>87</v>
      </c>
      <c r="F139" s="17">
        <v>5.0999999999999996</v>
      </c>
      <c r="G139" s="10">
        <f>+F139-O139/5</f>
        <v>4.9899999999999993</v>
      </c>
      <c r="H139" s="11">
        <f>G139*7%</f>
        <v>0.3493</v>
      </c>
      <c r="I139" s="11">
        <f>G139+H139</f>
        <v>5.3392999999999997</v>
      </c>
      <c r="J139" s="17">
        <v>20</v>
      </c>
      <c r="K139" s="7">
        <f>I139*J139</f>
        <v>106.786</v>
      </c>
      <c r="L139" s="10" t="s">
        <v>30</v>
      </c>
      <c r="M139" s="17">
        <v>1</v>
      </c>
      <c r="N139" s="17">
        <v>0.13</v>
      </c>
      <c r="O139" s="13">
        <v>0.55000000000000004</v>
      </c>
      <c r="P139" s="13">
        <v>350</v>
      </c>
      <c r="Q139" s="9">
        <f>N139*P139</f>
        <v>45.5</v>
      </c>
      <c r="R139" s="7">
        <f>G139*13</f>
        <v>64.86999999999999</v>
      </c>
      <c r="S139" s="7">
        <f>+R139+Q139+K139</f>
        <v>217.15600000000001</v>
      </c>
      <c r="T139" s="7">
        <f>S139+S140</f>
        <v>263.35599999999999</v>
      </c>
      <c r="U139" s="7">
        <f>T139/C139</f>
        <v>263.35599999999999</v>
      </c>
      <c r="X139" s="117">
        <f>U139*1.8</f>
        <v>474.04079999999999</v>
      </c>
      <c r="Y139" s="18">
        <v>469</v>
      </c>
      <c r="Z139" s="18">
        <f t="shared" si="40"/>
        <v>3752</v>
      </c>
      <c r="AA139" s="18">
        <f t="shared" si="41"/>
        <v>1641.5</v>
      </c>
      <c r="AB139" s="18">
        <f t="shared" si="42"/>
        <v>422.1</v>
      </c>
      <c r="AC139" s="18"/>
    </row>
    <row r="140" spans="1:29" s="17" customFormat="1" x14ac:dyDescent="0.25">
      <c r="E140" s="14" t="s">
        <v>88</v>
      </c>
      <c r="G140" s="10">
        <f>+F140-O140/5</f>
        <v>0</v>
      </c>
      <c r="H140" s="11">
        <f>G140*7%</f>
        <v>0</v>
      </c>
      <c r="I140" s="11">
        <f>G140+H140</f>
        <v>0</v>
      </c>
      <c r="J140" s="17">
        <v>20</v>
      </c>
      <c r="K140" s="7">
        <f>I140*J140</f>
        <v>0</v>
      </c>
      <c r="L140" s="10" t="s">
        <v>30</v>
      </c>
      <c r="M140" s="13">
        <v>152</v>
      </c>
      <c r="N140" s="17">
        <v>0.42</v>
      </c>
      <c r="P140" s="13">
        <v>110</v>
      </c>
      <c r="Q140" s="9">
        <f>N140*P140</f>
        <v>46.199999999999996</v>
      </c>
      <c r="R140" s="7">
        <f>G140*13</f>
        <v>0</v>
      </c>
      <c r="S140" s="7">
        <f>+R140+Q140+K140</f>
        <v>46.199999999999996</v>
      </c>
      <c r="U140" s="7" t="e">
        <f>T140/C140</f>
        <v>#DIV/0!</v>
      </c>
      <c r="X140" s="117" t="e">
        <f>U140*1.8</f>
        <v>#DIV/0!</v>
      </c>
      <c r="Y140" s="18">
        <v>0</v>
      </c>
      <c r="Z140" s="18">
        <f t="shared" si="40"/>
        <v>0</v>
      </c>
      <c r="AA140" s="18">
        <f t="shared" si="41"/>
        <v>0</v>
      </c>
      <c r="AB140" s="18">
        <f t="shared" si="42"/>
        <v>0</v>
      </c>
      <c r="AC140" s="18"/>
    </row>
    <row r="141" spans="1:29" x14ac:dyDescent="0.25">
      <c r="Y141" s="18">
        <v>0</v>
      </c>
      <c r="Z141" s="18">
        <f t="shared" si="40"/>
        <v>0</v>
      </c>
      <c r="AA141" s="18">
        <f t="shared" si="41"/>
        <v>0</v>
      </c>
      <c r="AB141" s="18">
        <f t="shared" si="42"/>
        <v>0</v>
      </c>
      <c r="AC141" s="18"/>
    </row>
    <row r="142" spans="1:29" s="18" customFormat="1" x14ac:dyDescent="0.25">
      <c r="A142" s="18">
        <v>33</v>
      </c>
      <c r="B142" s="18">
        <v>14</v>
      </c>
      <c r="C142" s="18">
        <v>1</v>
      </c>
      <c r="D142" s="18" t="s">
        <v>29</v>
      </c>
      <c r="E142" s="18" t="s">
        <v>89</v>
      </c>
      <c r="F142" s="18">
        <v>4.3</v>
      </c>
      <c r="G142" s="5">
        <f>+F142-O142/5</f>
        <v>4.1499999999999995</v>
      </c>
      <c r="H142" s="6">
        <f>G142*7%</f>
        <v>0.29049999999999998</v>
      </c>
      <c r="I142" s="6">
        <f>G142+H142</f>
        <v>4.4404999999999992</v>
      </c>
      <c r="J142" s="18">
        <v>27</v>
      </c>
      <c r="K142" s="7">
        <f>I142*J142</f>
        <v>119.89349999999997</v>
      </c>
      <c r="L142" s="5" t="s">
        <v>30</v>
      </c>
      <c r="M142" s="18">
        <v>1</v>
      </c>
      <c r="N142" s="18">
        <v>0.45</v>
      </c>
      <c r="O142" s="13">
        <v>0.75</v>
      </c>
      <c r="P142" s="13">
        <v>600</v>
      </c>
      <c r="Q142" s="9">
        <f>N142*P142</f>
        <v>270</v>
      </c>
      <c r="R142" s="8">
        <f>G142*13</f>
        <v>53.949999999999996</v>
      </c>
      <c r="S142" s="8">
        <f>+R142+Q142+K142</f>
        <v>443.84349999999995</v>
      </c>
      <c r="T142" s="8">
        <f>S142+S143+S144+S145+S146</f>
        <v>502.34349999999995</v>
      </c>
      <c r="U142" s="8">
        <f>T142/C142</f>
        <v>502.34349999999995</v>
      </c>
      <c r="X142" s="116">
        <f>U142*1.8</f>
        <v>904.21829999999989</v>
      </c>
      <c r="Y142" s="18">
        <v>899</v>
      </c>
      <c r="Z142" s="18">
        <f t="shared" si="40"/>
        <v>7192</v>
      </c>
      <c r="AA142" s="18">
        <f t="shared" si="41"/>
        <v>3146.5</v>
      </c>
      <c r="AB142" s="18">
        <f t="shared" si="42"/>
        <v>809.1</v>
      </c>
    </row>
    <row r="143" spans="1:29" s="18" customFormat="1" x14ac:dyDescent="0.25">
      <c r="E143" s="14" t="s">
        <v>90</v>
      </c>
      <c r="G143" s="5">
        <f>+F143-O143/5</f>
        <v>0</v>
      </c>
      <c r="H143" s="6">
        <f>G143*7%</f>
        <v>0</v>
      </c>
      <c r="I143" s="6">
        <f>G143+H143</f>
        <v>0</v>
      </c>
      <c r="J143" s="18">
        <v>27</v>
      </c>
      <c r="K143" s="7">
        <f>I143*J143</f>
        <v>0</v>
      </c>
      <c r="L143" s="5" t="s">
        <v>30</v>
      </c>
      <c r="M143" s="13">
        <v>2</v>
      </c>
      <c r="N143" s="18">
        <v>0.04</v>
      </c>
      <c r="P143" s="13">
        <v>260</v>
      </c>
      <c r="Q143" s="9">
        <f>N143*P143</f>
        <v>10.4</v>
      </c>
      <c r="R143" s="8">
        <f>G143*13</f>
        <v>0</v>
      </c>
      <c r="S143" s="8">
        <f>+R143+Q143+K143</f>
        <v>10.4</v>
      </c>
      <c r="U143" s="8" t="e">
        <f>T143/C143</f>
        <v>#DIV/0!</v>
      </c>
      <c r="X143" s="116" t="e">
        <f>U143*1.8</f>
        <v>#DIV/0!</v>
      </c>
      <c r="Y143" s="18">
        <v>0</v>
      </c>
      <c r="Z143" s="18">
        <f t="shared" si="40"/>
        <v>0</v>
      </c>
      <c r="AA143" s="18">
        <f t="shared" si="41"/>
        <v>0</v>
      </c>
      <c r="AB143" s="18">
        <f t="shared" si="42"/>
        <v>0</v>
      </c>
    </row>
    <row r="144" spans="1:29" s="18" customFormat="1" x14ac:dyDescent="0.25">
      <c r="E144" s="17"/>
      <c r="G144" s="5">
        <f>+F144-O144/5</f>
        <v>0</v>
      </c>
      <c r="H144" s="6">
        <f>G144*7%</f>
        <v>0</v>
      </c>
      <c r="I144" s="6">
        <f>G144+H144</f>
        <v>0</v>
      </c>
      <c r="J144" s="18">
        <v>27</v>
      </c>
      <c r="K144" s="7">
        <f>I144*J144</f>
        <v>0</v>
      </c>
      <c r="L144" s="5" t="s">
        <v>30</v>
      </c>
      <c r="M144" s="13">
        <v>22</v>
      </c>
      <c r="N144" s="18">
        <v>0.18</v>
      </c>
      <c r="P144" s="13">
        <v>185</v>
      </c>
      <c r="Q144" s="9">
        <f>N144*P144</f>
        <v>33.299999999999997</v>
      </c>
      <c r="R144" s="8">
        <f>G144*13</f>
        <v>0</v>
      </c>
      <c r="S144" s="8">
        <f>+R144+Q144+K144</f>
        <v>33.299999999999997</v>
      </c>
      <c r="U144" s="8" t="e">
        <f>T144/C144</f>
        <v>#DIV/0!</v>
      </c>
      <c r="X144" s="116" t="e">
        <f>U144*1.8</f>
        <v>#DIV/0!</v>
      </c>
      <c r="Y144" s="18">
        <v>0</v>
      </c>
      <c r="Z144" s="18">
        <f t="shared" si="40"/>
        <v>0</v>
      </c>
      <c r="AA144" s="18">
        <f t="shared" si="41"/>
        <v>0</v>
      </c>
      <c r="AB144" s="18">
        <f t="shared" si="42"/>
        <v>0</v>
      </c>
    </row>
    <row r="145" spans="1:29" s="18" customFormat="1" x14ac:dyDescent="0.25">
      <c r="E145" s="17"/>
      <c r="G145" s="5">
        <f>+F145-O145/5</f>
        <v>0</v>
      </c>
      <c r="H145" s="6">
        <f>G145*7%</f>
        <v>0</v>
      </c>
      <c r="I145" s="6">
        <f>G145+H145</f>
        <v>0</v>
      </c>
      <c r="J145" s="18">
        <v>27</v>
      </c>
      <c r="K145" s="7">
        <f>I145*J145</f>
        <v>0</v>
      </c>
      <c r="L145" s="5" t="s">
        <v>30</v>
      </c>
      <c r="M145" s="13">
        <v>4</v>
      </c>
      <c r="N145" s="18">
        <v>0.02</v>
      </c>
      <c r="P145" s="13">
        <v>185</v>
      </c>
      <c r="Q145" s="9">
        <f>N145*P145</f>
        <v>3.7</v>
      </c>
      <c r="R145" s="8">
        <f>G145*13</f>
        <v>0</v>
      </c>
      <c r="S145" s="8">
        <f>+R145+Q145+K145</f>
        <v>3.7</v>
      </c>
      <c r="U145" s="8" t="e">
        <f>T145/C145</f>
        <v>#DIV/0!</v>
      </c>
      <c r="X145" s="116" t="e">
        <f>U145*1.8</f>
        <v>#DIV/0!</v>
      </c>
      <c r="Y145" s="18">
        <v>0</v>
      </c>
      <c r="Z145" s="18">
        <f t="shared" si="40"/>
        <v>0</v>
      </c>
      <c r="AA145" s="18">
        <f t="shared" si="41"/>
        <v>0</v>
      </c>
      <c r="AB145" s="18">
        <f t="shared" si="42"/>
        <v>0</v>
      </c>
    </row>
    <row r="146" spans="1:29" s="18" customFormat="1" x14ac:dyDescent="0.25">
      <c r="G146" s="5">
        <f>+F146-O146/5</f>
        <v>0</v>
      </c>
      <c r="H146" s="6">
        <f>G146*7%</f>
        <v>0</v>
      </c>
      <c r="I146" s="6">
        <f>G146+H146</f>
        <v>0</v>
      </c>
      <c r="J146" s="18">
        <v>27</v>
      </c>
      <c r="K146" s="7">
        <f>I146*J146</f>
        <v>0</v>
      </c>
      <c r="L146" s="5" t="s">
        <v>30</v>
      </c>
      <c r="M146" s="13">
        <v>14</v>
      </c>
      <c r="N146" s="18">
        <v>0.06</v>
      </c>
      <c r="P146" s="13">
        <v>185</v>
      </c>
      <c r="Q146" s="9">
        <f>N146*P146</f>
        <v>11.1</v>
      </c>
      <c r="R146" s="8">
        <f>G146*13</f>
        <v>0</v>
      </c>
      <c r="S146" s="8">
        <f>+R146+Q146+K146</f>
        <v>11.1</v>
      </c>
      <c r="U146" s="8" t="e">
        <f>T146/C146</f>
        <v>#DIV/0!</v>
      </c>
      <c r="X146" s="116" t="e">
        <f>U146*1.8</f>
        <v>#DIV/0!</v>
      </c>
      <c r="Y146" s="18">
        <v>0</v>
      </c>
      <c r="Z146" s="18">
        <f t="shared" si="40"/>
        <v>0</v>
      </c>
      <c r="AA146" s="18">
        <f t="shared" si="41"/>
        <v>0</v>
      </c>
      <c r="AB146" s="18">
        <f t="shared" si="42"/>
        <v>0</v>
      </c>
    </row>
    <row r="147" spans="1:29" x14ac:dyDescent="0.25">
      <c r="P147" s="17"/>
      <c r="Y147" s="18">
        <v>0</v>
      </c>
      <c r="Z147" s="18">
        <f t="shared" si="40"/>
        <v>0</v>
      </c>
      <c r="AA147" s="18">
        <f t="shared" si="41"/>
        <v>0</v>
      </c>
      <c r="AB147" s="18">
        <f t="shared" si="42"/>
        <v>0</v>
      </c>
      <c r="AC147" s="18"/>
    </row>
    <row r="148" spans="1:29" s="17" customFormat="1" x14ac:dyDescent="0.25">
      <c r="A148" s="17">
        <v>34</v>
      </c>
      <c r="B148" s="17">
        <v>925</v>
      </c>
      <c r="C148" s="17">
        <v>1</v>
      </c>
      <c r="D148" s="17" t="s">
        <v>29</v>
      </c>
      <c r="E148" s="18" t="s">
        <v>109</v>
      </c>
      <c r="F148" s="17">
        <v>4</v>
      </c>
      <c r="G148" s="10">
        <f>+F148-O148/5</f>
        <v>3.98</v>
      </c>
      <c r="H148" s="11">
        <f>G148*7%</f>
        <v>0.27860000000000001</v>
      </c>
      <c r="I148" s="11">
        <f>G148+H148</f>
        <v>4.2586000000000004</v>
      </c>
      <c r="J148" s="17">
        <v>1</v>
      </c>
      <c r="K148" s="7">
        <f>I148*J148</f>
        <v>4.2586000000000004</v>
      </c>
      <c r="L148" s="10" t="s">
        <v>30</v>
      </c>
      <c r="M148" s="17">
        <v>1</v>
      </c>
      <c r="N148" s="17">
        <v>0.04</v>
      </c>
      <c r="O148" s="13">
        <v>0.1</v>
      </c>
      <c r="P148" s="13">
        <v>200</v>
      </c>
      <c r="Q148" s="9">
        <f>N148*P148</f>
        <v>8</v>
      </c>
      <c r="R148" s="7">
        <f>G148*6</f>
        <v>23.88</v>
      </c>
      <c r="S148" s="7">
        <f>+R148+Q148+K148</f>
        <v>36.138599999999997</v>
      </c>
      <c r="T148" s="7">
        <f>S148+S149</f>
        <v>41.238599999999998</v>
      </c>
      <c r="U148" s="7">
        <f>T148/C148</f>
        <v>41.238599999999998</v>
      </c>
      <c r="X148" s="117">
        <f>U148*2</f>
        <v>82.477199999999996</v>
      </c>
      <c r="Y148" s="18">
        <v>79</v>
      </c>
      <c r="Z148" s="18">
        <f t="shared" si="40"/>
        <v>632</v>
      </c>
      <c r="AA148" s="18">
        <f t="shared" si="41"/>
        <v>276.5</v>
      </c>
      <c r="AB148" s="18">
        <f t="shared" si="42"/>
        <v>71.100000000000009</v>
      </c>
      <c r="AC148" s="18"/>
    </row>
    <row r="149" spans="1:29" s="17" customFormat="1" x14ac:dyDescent="0.25">
      <c r="E149" s="14" t="s">
        <v>91</v>
      </c>
      <c r="G149" s="10">
        <f>+F149-O149/5</f>
        <v>0</v>
      </c>
      <c r="H149" s="11">
        <f>G149*7%</f>
        <v>0</v>
      </c>
      <c r="I149" s="11">
        <f>G149+H149</f>
        <v>0</v>
      </c>
      <c r="J149" s="17">
        <v>1</v>
      </c>
      <c r="K149" s="7">
        <f>I149*J149</f>
        <v>0</v>
      </c>
      <c r="L149" s="10" t="s">
        <v>30</v>
      </c>
      <c r="M149" s="13">
        <v>16</v>
      </c>
      <c r="N149" s="17">
        <v>0.06</v>
      </c>
      <c r="P149" s="13">
        <v>85</v>
      </c>
      <c r="Q149" s="9">
        <f>N149*P149</f>
        <v>5.0999999999999996</v>
      </c>
      <c r="R149" s="7">
        <f>G149*6</f>
        <v>0</v>
      </c>
      <c r="S149" s="7">
        <f>+R149+Q149+K149</f>
        <v>5.0999999999999996</v>
      </c>
      <c r="U149" s="7" t="e">
        <f>T149/C149</f>
        <v>#DIV/0!</v>
      </c>
      <c r="X149" s="117" t="e">
        <f>U149*1.8</f>
        <v>#DIV/0!</v>
      </c>
      <c r="Y149" s="18">
        <v>0</v>
      </c>
      <c r="Z149" s="18">
        <f t="shared" si="40"/>
        <v>0</v>
      </c>
      <c r="AA149" s="18">
        <f t="shared" si="41"/>
        <v>0</v>
      </c>
      <c r="AB149" s="18">
        <f t="shared" si="42"/>
        <v>0</v>
      </c>
      <c r="AC149" s="18"/>
    </row>
    <row r="150" spans="1:29" x14ac:dyDescent="0.25">
      <c r="P150" s="17"/>
      <c r="Y150" s="18">
        <v>0</v>
      </c>
      <c r="Z150" s="18">
        <f t="shared" si="40"/>
        <v>0</v>
      </c>
      <c r="AA150" s="18">
        <f t="shared" si="41"/>
        <v>0</v>
      </c>
      <c r="AB150" s="18">
        <f t="shared" si="42"/>
        <v>0</v>
      </c>
      <c r="AC150" s="18"/>
    </row>
    <row r="151" spans="1:29" s="18" customFormat="1" x14ac:dyDescent="0.25">
      <c r="A151" s="17">
        <v>35</v>
      </c>
      <c r="B151" s="18">
        <v>10</v>
      </c>
      <c r="C151" s="18">
        <v>1</v>
      </c>
      <c r="D151" s="18" t="s">
        <v>29</v>
      </c>
      <c r="E151" s="18" t="s">
        <v>110</v>
      </c>
      <c r="F151" s="18">
        <v>6</v>
      </c>
      <c r="G151" s="5">
        <f>+F151-O151/5</f>
        <v>5.92</v>
      </c>
      <c r="H151" s="6">
        <f>G151*7%</f>
        <v>0.41440000000000005</v>
      </c>
      <c r="I151" s="6">
        <f>G151+H151</f>
        <v>6.3343999999999996</v>
      </c>
      <c r="J151" s="18">
        <v>20</v>
      </c>
      <c r="K151" s="7">
        <f>I151*J151</f>
        <v>126.68799999999999</v>
      </c>
      <c r="L151" s="10" t="s">
        <v>30</v>
      </c>
      <c r="M151" s="18">
        <v>143</v>
      </c>
      <c r="N151" s="18">
        <v>0.4</v>
      </c>
      <c r="O151" s="13">
        <v>0.4</v>
      </c>
      <c r="P151" s="13">
        <v>110</v>
      </c>
      <c r="Q151" s="9">
        <f>N151*P151</f>
        <v>44</v>
      </c>
      <c r="R151" s="8">
        <f>G151*13</f>
        <v>76.959999999999994</v>
      </c>
      <c r="S151" s="8">
        <f>+R151+Q151+K151</f>
        <v>247.64799999999997</v>
      </c>
      <c r="T151" s="8">
        <f>S151+S152</f>
        <v>247.64799999999997</v>
      </c>
      <c r="U151" s="8">
        <f>T151/C151</f>
        <v>247.64799999999997</v>
      </c>
      <c r="X151" s="116">
        <f>U151*1.8</f>
        <v>445.76639999999998</v>
      </c>
      <c r="Y151" s="18">
        <v>449</v>
      </c>
      <c r="Z151" s="18">
        <f t="shared" si="40"/>
        <v>3592</v>
      </c>
      <c r="AA151" s="18">
        <f t="shared" si="41"/>
        <v>1571.5</v>
      </c>
      <c r="AB151" s="18">
        <f t="shared" si="42"/>
        <v>404.1</v>
      </c>
    </row>
    <row r="152" spans="1:29" s="18" customFormat="1" x14ac:dyDescent="0.25">
      <c r="E152" s="14" t="s">
        <v>108</v>
      </c>
      <c r="G152" s="5">
        <f>+F152-O152/5</f>
        <v>0</v>
      </c>
      <c r="H152" s="6">
        <f>G152*7%</f>
        <v>0</v>
      </c>
      <c r="I152" s="6">
        <f>G152+H152</f>
        <v>0</v>
      </c>
      <c r="J152" s="18">
        <v>20</v>
      </c>
      <c r="K152" s="7">
        <f>I152*J152</f>
        <v>0</v>
      </c>
      <c r="L152" s="10"/>
      <c r="M152" s="13"/>
      <c r="P152" s="13"/>
      <c r="Q152" s="9">
        <f>N152*P152</f>
        <v>0</v>
      </c>
      <c r="R152" s="8">
        <f>G152*13</f>
        <v>0</v>
      </c>
      <c r="S152" s="8">
        <f>+R152+Q152+K152</f>
        <v>0</v>
      </c>
      <c r="U152" s="8" t="e">
        <f>T152/C152</f>
        <v>#DIV/0!</v>
      </c>
      <c r="X152" s="116" t="e">
        <f>U152*1.8</f>
        <v>#DIV/0!</v>
      </c>
      <c r="Y152" s="18">
        <v>0</v>
      </c>
      <c r="Z152" s="18">
        <f t="shared" si="40"/>
        <v>0</v>
      </c>
      <c r="AA152" s="18">
        <f t="shared" si="41"/>
        <v>0</v>
      </c>
      <c r="AB152" s="18">
        <f t="shared" si="42"/>
        <v>0</v>
      </c>
    </row>
    <row r="153" spans="1:29" s="18" customFormat="1" x14ac:dyDescent="0.25">
      <c r="P153" s="17"/>
      <c r="X153" s="116"/>
      <c r="Y153" s="18">
        <v>0</v>
      </c>
      <c r="Z153" s="18">
        <f t="shared" si="40"/>
        <v>0</v>
      </c>
      <c r="AA153" s="18">
        <f t="shared" si="41"/>
        <v>0</v>
      </c>
      <c r="AB153" s="18">
        <f t="shared" si="42"/>
        <v>0</v>
      </c>
    </row>
    <row r="154" spans="1:29" s="18" customFormat="1" x14ac:dyDescent="0.25">
      <c r="A154" s="17">
        <v>36</v>
      </c>
      <c r="B154" s="18">
        <v>14</v>
      </c>
      <c r="C154" s="18">
        <v>1</v>
      </c>
      <c r="D154" s="18" t="s">
        <v>29</v>
      </c>
      <c r="E154" s="17" t="s">
        <v>111</v>
      </c>
      <c r="F154" s="18">
        <v>4.3</v>
      </c>
      <c r="G154" s="5">
        <f>+F154-O154/5</f>
        <v>4.0999999999999996</v>
      </c>
      <c r="H154" s="6">
        <f>G154*7%</f>
        <v>0.28699999999999998</v>
      </c>
      <c r="I154" s="6">
        <f>G154+H154</f>
        <v>4.3869999999999996</v>
      </c>
      <c r="J154" s="18">
        <v>27</v>
      </c>
      <c r="K154" s="7">
        <f>I154*J154</f>
        <v>118.44899999999998</v>
      </c>
      <c r="L154" s="10" t="s">
        <v>30</v>
      </c>
      <c r="M154" s="18">
        <v>1</v>
      </c>
      <c r="N154" s="18">
        <v>0.5</v>
      </c>
      <c r="O154" s="13">
        <v>1</v>
      </c>
      <c r="P154" s="13">
        <v>630</v>
      </c>
      <c r="Q154" s="9">
        <f>N154*P154</f>
        <v>315</v>
      </c>
      <c r="R154" s="8">
        <f>G154*13</f>
        <v>53.3</v>
      </c>
      <c r="S154" s="8">
        <f>+R154+Q154+K154</f>
        <v>486.74900000000002</v>
      </c>
      <c r="T154" s="8">
        <f>S154+S155+S156</f>
        <v>590.49900000000002</v>
      </c>
      <c r="U154" s="8">
        <f>T154/C154</f>
        <v>590.49900000000002</v>
      </c>
      <c r="X154" s="116">
        <f>U154*1.8</f>
        <v>1062.8982000000001</v>
      </c>
      <c r="Y154" s="18">
        <v>1059</v>
      </c>
      <c r="Z154" s="18">
        <f t="shared" si="40"/>
        <v>8472</v>
      </c>
      <c r="AA154" s="18">
        <f t="shared" si="41"/>
        <v>3706.5</v>
      </c>
      <c r="AB154" s="18">
        <f t="shared" si="42"/>
        <v>953.1</v>
      </c>
    </row>
    <row r="155" spans="1:29" s="18" customFormat="1" x14ac:dyDescent="0.25">
      <c r="E155" s="14" t="s">
        <v>93</v>
      </c>
      <c r="G155" s="5">
        <f>+F155-O155/5</f>
        <v>0</v>
      </c>
      <c r="H155" s="6">
        <f>G155*7%</f>
        <v>0</v>
      </c>
      <c r="I155" s="6">
        <f>G155+H155</f>
        <v>0</v>
      </c>
      <c r="J155" s="18">
        <v>27</v>
      </c>
      <c r="K155" s="7">
        <f>I155*J155</f>
        <v>0</v>
      </c>
      <c r="L155" s="10" t="s">
        <v>30</v>
      </c>
      <c r="M155" s="23">
        <v>12</v>
      </c>
      <c r="N155" s="18">
        <v>0.15</v>
      </c>
      <c r="P155" s="17">
        <v>260</v>
      </c>
      <c r="Q155" s="9">
        <f>N155*P155</f>
        <v>39</v>
      </c>
      <c r="R155" s="8">
        <f>G155*13</f>
        <v>0</v>
      </c>
      <c r="S155" s="8">
        <f>+R155+Q155+K155</f>
        <v>39</v>
      </c>
      <c r="U155" s="8" t="e">
        <f>T155/C155</f>
        <v>#DIV/0!</v>
      </c>
      <c r="X155" s="116" t="e">
        <f>U155*1.8</f>
        <v>#DIV/0!</v>
      </c>
      <c r="Y155" s="18">
        <v>0</v>
      </c>
      <c r="Z155" s="18">
        <f t="shared" si="40"/>
        <v>0</v>
      </c>
      <c r="AA155" s="18">
        <f t="shared" si="41"/>
        <v>0</v>
      </c>
      <c r="AB155" s="18">
        <f t="shared" si="42"/>
        <v>0</v>
      </c>
    </row>
    <row r="156" spans="1:29" s="18" customFormat="1" x14ac:dyDescent="0.25">
      <c r="G156" s="5">
        <f>+F156-O156/5</f>
        <v>0</v>
      </c>
      <c r="H156" s="6">
        <f>G156*7%</f>
        <v>0</v>
      </c>
      <c r="I156" s="6">
        <f>G156+H156</f>
        <v>0</v>
      </c>
      <c r="J156" s="18">
        <v>27</v>
      </c>
      <c r="K156" s="7">
        <f>I156*J156</f>
        <v>0</v>
      </c>
      <c r="L156" s="5" t="s">
        <v>30</v>
      </c>
      <c r="M156" s="23">
        <v>52</v>
      </c>
      <c r="N156" s="18">
        <v>0.35</v>
      </c>
      <c r="P156" s="17">
        <v>185</v>
      </c>
      <c r="Q156" s="9">
        <f>N156*P156</f>
        <v>64.75</v>
      </c>
      <c r="R156" s="8">
        <f>G156*13</f>
        <v>0</v>
      </c>
      <c r="S156" s="8">
        <f>+R156+Q156+K156</f>
        <v>64.75</v>
      </c>
      <c r="U156" s="8" t="e">
        <f>T156/C156</f>
        <v>#DIV/0!</v>
      </c>
      <c r="X156" s="116" t="e">
        <f>U156*1.8</f>
        <v>#DIV/0!</v>
      </c>
      <c r="Y156" s="18">
        <v>0</v>
      </c>
      <c r="Z156" s="18">
        <f t="shared" si="40"/>
        <v>0</v>
      </c>
      <c r="AA156" s="18">
        <f t="shared" si="41"/>
        <v>0</v>
      </c>
      <c r="AB156" s="18">
        <f t="shared" si="42"/>
        <v>0</v>
      </c>
    </row>
    <row r="157" spans="1:29" x14ac:dyDescent="0.25">
      <c r="P157" s="17"/>
      <c r="Y157" s="18">
        <v>0</v>
      </c>
      <c r="Z157" s="18">
        <f t="shared" si="40"/>
        <v>0</v>
      </c>
      <c r="AA157" s="18">
        <f t="shared" si="41"/>
        <v>0</v>
      </c>
      <c r="AB157" s="18">
        <f t="shared" si="42"/>
        <v>0</v>
      </c>
      <c r="AC157" s="18"/>
    </row>
    <row r="158" spans="1:29" s="18" customFormat="1" x14ac:dyDescent="0.25">
      <c r="A158" s="18">
        <v>37</v>
      </c>
      <c r="B158" s="18">
        <v>14</v>
      </c>
      <c r="C158" s="18">
        <v>1</v>
      </c>
      <c r="D158" s="18" t="s">
        <v>29</v>
      </c>
      <c r="E158" s="18" t="s">
        <v>92</v>
      </c>
      <c r="F158" s="18">
        <v>4.82</v>
      </c>
      <c r="G158" s="5">
        <f>+F158-O158/5</f>
        <v>4.6640000000000006</v>
      </c>
      <c r="H158" s="6">
        <f>G158*7%</f>
        <v>0.32648000000000005</v>
      </c>
      <c r="I158" s="6">
        <f>G158+H158</f>
        <v>4.9904800000000007</v>
      </c>
      <c r="J158" s="18">
        <v>27</v>
      </c>
      <c r="K158" s="7">
        <f>I158*J158</f>
        <v>134.74296000000001</v>
      </c>
      <c r="L158" s="5" t="s">
        <v>30</v>
      </c>
      <c r="M158" s="18">
        <v>4</v>
      </c>
      <c r="N158" s="18">
        <v>0.14000000000000001</v>
      </c>
      <c r="O158" s="13">
        <v>0.78</v>
      </c>
      <c r="P158" s="13">
        <v>260</v>
      </c>
      <c r="Q158" s="9">
        <f>N158*P158</f>
        <v>36.400000000000006</v>
      </c>
      <c r="R158" s="8">
        <f>G158*13</f>
        <v>60.632000000000005</v>
      </c>
      <c r="S158" s="8">
        <f>+R158+Q158+K158</f>
        <v>231.77496000000002</v>
      </c>
      <c r="T158" s="8">
        <f>S158+S159+S160+S161+S162</f>
        <v>364.42496</v>
      </c>
      <c r="U158" s="8">
        <f>T158/C158</f>
        <v>364.42496</v>
      </c>
      <c r="X158" s="116">
        <f>U158*1.8</f>
        <v>655.96492799999999</v>
      </c>
      <c r="Y158" s="18">
        <v>659</v>
      </c>
      <c r="Z158" s="18">
        <f t="shared" si="40"/>
        <v>5272</v>
      </c>
      <c r="AA158" s="18">
        <f t="shared" si="41"/>
        <v>2306.5</v>
      </c>
      <c r="AB158" s="18">
        <f t="shared" si="42"/>
        <v>593.1</v>
      </c>
    </row>
    <row r="159" spans="1:29" s="18" customFormat="1" x14ac:dyDescent="0.25">
      <c r="E159" s="14" t="s">
        <v>94</v>
      </c>
      <c r="G159" s="5">
        <f>+F159-O159/5</f>
        <v>0</v>
      </c>
      <c r="H159" s="6">
        <f>G159*7%</f>
        <v>0</v>
      </c>
      <c r="I159" s="6">
        <f>G159+H159</f>
        <v>0</v>
      </c>
      <c r="J159" s="18">
        <v>27</v>
      </c>
      <c r="K159" s="7">
        <f>I159*J159</f>
        <v>0</v>
      </c>
      <c r="L159" s="5" t="s">
        <v>30</v>
      </c>
      <c r="M159" s="13">
        <v>1</v>
      </c>
      <c r="N159" s="18">
        <v>0.01</v>
      </c>
      <c r="P159" s="13">
        <v>260</v>
      </c>
      <c r="Q159" s="9">
        <f>N159*P159</f>
        <v>2.6</v>
      </c>
      <c r="R159" s="8">
        <f>G159*13</f>
        <v>0</v>
      </c>
      <c r="S159" s="8">
        <f>+R159+Q159+K159</f>
        <v>2.6</v>
      </c>
      <c r="U159" s="8" t="e">
        <f>T159/C159</f>
        <v>#DIV/0!</v>
      </c>
      <c r="X159" s="116" t="e">
        <f>U159*1.8</f>
        <v>#DIV/0!</v>
      </c>
      <c r="Y159" s="18">
        <v>0</v>
      </c>
      <c r="Z159" s="18">
        <f t="shared" si="40"/>
        <v>0</v>
      </c>
      <c r="AA159" s="18">
        <f t="shared" si="41"/>
        <v>0</v>
      </c>
      <c r="AB159" s="18">
        <f t="shared" si="42"/>
        <v>0</v>
      </c>
    </row>
    <row r="160" spans="1:29" s="18" customFormat="1" x14ac:dyDescent="0.25">
      <c r="E160" s="17"/>
      <c r="G160" s="5">
        <f>+F160-O160/5</f>
        <v>0</v>
      </c>
      <c r="H160" s="6">
        <f>G160*7%</f>
        <v>0</v>
      </c>
      <c r="I160" s="6">
        <f>G160+H160</f>
        <v>0</v>
      </c>
      <c r="J160" s="18">
        <v>27</v>
      </c>
      <c r="K160" s="7">
        <f>I160*J160</f>
        <v>0</v>
      </c>
      <c r="L160" s="5" t="s">
        <v>30</v>
      </c>
      <c r="M160" s="13">
        <v>17</v>
      </c>
      <c r="N160" s="18">
        <v>0.18</v>
      </c>
      <c r="P160" s="13">
        <v>260</v>
      </c>
      <c r="Q160" s="9">
        <f>N160*P160</f>
        <v>46.8</v>
      </c>
      <c r="R160" s="8">
        <f>G160*13</f>
        <v>0</v>
      </c>
      <c r="S160" s="8">
        <f>+R160+Q160+K160</f>
        <v>46.8</v>
      </c>
      <c r="U160" s="8" t="e">
        <f>T160/C160</f>
        <v>#DIV/0!</v>
      </c>
      <c r="X160" s="116" t="e">
        <f>U160*1.8</f>
        <v>#DIV/0!</v>
      </c>
      <c r="Y160" s="18">
        <v>0</v>
      </c>
      <c r="Z160" s="18">
        <f t="shared" si="40"/>
        <v>0</v>
      </c>
      <c r="AA160" s="18">
        <f t="shared" si="41"/>
        <v>0</v>
      </c>
      <c r="AB160" s="18">
        <f t="shared" si="42"/>
        <v>0</v>
      </c>
    </row>
    <row r="161" spans="1:29" s="18" customFormat="1" x14ac:dyDescent="0.25">
      <c r="E161" s="17"/>
      <c r="G161" s="5">
        <f>+F161-O161/5</f>
        <v>0</v>
      </c>
      <c r="H161" s="6">
        <f>G161*7%</f>
        <v>0</v>
      </c>
      <c r="I161" s="6">
        <f>G161+H161</f>
        <v>0</v>
      </c>
      <c r="J161" s="18">
        <v>27</v>
      </c>
      <c r="K161" s="7">
        <f>I161*J161</f>
        <v>0</v>
      </c>
      <c r="L161" s="5" t="s">
        <v>30</v>
      </c>
      <c r="M161" s="13">
        <v>4</v>
      </c>
      <c r="N161" s="18">
        <v>0.03</v>
      </c>
      <c r="P161" s="13">
        <v>185</v>
      </c>
      <c r="Q161" s="9">
        <f>N161*P161</f>
        <v>5.55</v>
      </c>
      <c r="R161" s="8">
        <f>G161*13</f>
        <v>0</v>
      </c>
      <c r="S161" s="8">
        <f>+R161+Q161+K161</f>
        <v>5.55</v>
      </c>
      <c r="U161" s="8" t="e">
        <f>T161/C161</f>
        <v>#DIV/0!</v>
      </c>
      <c r="X161" s="116" t="e">
        <f>U161*1.8</f>
        <v>#DIV/0!</v>
      </c>
      <c r="Y161" s="18">
        <v>0</v>
      </c>
      <c r="Z161" s="18">
        <f t="shared" si="40"/>
        <v>0</v>
      </c>
      <c r="AA161" s="18">
        <f t="shared" si="41"/>
        <v>0</v>
      </c>
      <c r="AB161" s="18">
        <f t="shared" si="42"/>
        <v>0</v>
      </c>
    </row>
    <row r="162" spans="1:29" s="18" customFormat="1" x14ac:dyDescent="0.25">
      <c r="G162" s="5">
        <f>+F162-O162/5</f>
        <v>0</v>
      </c>
      <c r="H162" s="6">
        <f>G162*7%</f>
        <v>0</v>
      </c>
      <c r="I162" s="6">
        <f>G162+H162</f>
        <v>0</v>
      </c>
      <c r="J162" s="18">
        <v>27</v>
      </c>
      <c r="K162" s="7">
        <f>I162*J162</f>
        <v>0</v>
      </c>
      <c r="L162" s="5" t="s">
        <v>30</v>
      </c>
      <c r="M162" s="13">
        <v>61</v>
      </c>
      <c r="N162" s="18">
        <v>0.42</v>
      </c>
      <c r="P162" s="13">
        <v>185</v>
      </c>
      <c r="Q162" s="9">
        <f>N162*P162</f>
        <v>77.7</v>
      </c>
      <c r="R162" s="8">
        <f>G162*13</f>
        <v>0</v>
      </c>
      <c r="S162" s="8">
        <f>+R162+Q162+K162</f>
        <v>77.7</v>
      </c>
      <c r="U162" s="8" t="e">
        <f>T162/C162</f>
        <v>#DIV/0!</v>
      </c>
      <c r="X162" s="116" t="e">
        <f>U162*1.8</f>
        <v>#DIV/0!</v>
      </c>
      <c r="Y162" s="18">
        <v>0</v>
      </c>
      <c r="Z162" s="18">
        <f t="shared" si="40"/>
        <v>0</v>
      </c>
      <c r="AA162" s="18">
        <f t="shared" si="41"/>
        <v>0</v>
      </c>
      <c r="AB162" s="18">
        <f t="shared" si="42"/>
        <v>0</v>
      </c>
    </row>
    <row r="163" spans="1:29" s="18" customFormat="1" x14ac:dyDescent="0.25">
      <c r="G163" s="15"/>
      <c r="H163" s="27"/>
      <c r="I163" s="27"/>
      <c r="K163" s="28"/>
      <c r="L163" s="15"/>
      <c r="M163" s="13"/>
      <c r="P163" s="13"/>
      <c r="Q163" s="28"/>
      <c r="R163" s="29"/>
      <c r="S163" s="29"/>
      <c r="U163" s="29"/>
      <c r="X163" s="116"/>
      <c r="Y163" s="18">
        <v>0</v>
      </c>
      <c r="Z163" s="18">
        <f t="shared" si="40"/>
        <v>0</v>
      </c>
      <c r="AA163" s="18">
        <f t="shared" si="41"/>
        <v>0</v>
      </c>
      <c r="AB163" s="18">
        <f t="shared" si="42"/>
        <v>0</v>
      </c>
    </row>
    <row r="164" spans="1:29" s="18" customFormat="1" x14ac:dyDescent="0.25">
      <c r="A164" s="17">
        <v>38</v>
      </c>
      <c r="B164" s="18">
        <v>10</v>
      </c>
      <c r="C164" s="18">
        <v>1</v>
      </c>
      <c r="D164" s="18" t="s">
        <v>97</v>
      </c>
      <c r="E164" s="18" t="s">
        <v>112</v>
      </c>
      <c r="F164" s="18">
        <v>3.8</v>
      </c>
      <c r="G164" s="5">
        <f>+F164-O164/5</f>
        <v>3.76</v>
      </c>
      <c r="H164" s="6">
        <f>G164*7%</f>
        <v>0.26319999999999999</v>
      </c>
      <c r="I164" s="6">
        <f>G164+H164</f>
        <v>4.0232000000000001</v>
      </c>
      <c r="J164" s="18">
        <v>20</v>
      </c>
      <c r="K164" s="7">
        <f>I164*J164</f>
        <v>80.463999999999999</v>
      </c>
      <c r="L164" s="10" t="s">
        <v>30</v>
      </c>
      <c r="M164" s="18">
        <v>50</v>
      </c>
      <c r="N164" s="18">
        <v>0.2</v>
      </c>
      <c r="O164" s="13">
        <v>0.2</v>
      </c>
      <c r="P164" s="13">
        <v>110</v>
      </c>
      <c r="Q164" s="9">
        <f>N164*P164</f>
        <v>22</v>
      </c>
      <c r="R164" s="8">
        <f>G164*13</f>
        <v>48.879999999999995</v>
      </c>
      <c r="S164" s="8">
        <f>+R164+Q164+K164</f>
        <v>151.34399999999999</v>
      </c>
      <c r="T164" s="8">
        <f>S164+S165</f>
        <v>151.34399999999999</v>
      </c>
      <c r="U164" s="8">
        <f>T164/C164</f>
        <v>151.34399999999999</v>
      </c>
      <c r="X164" s="116">
        <f>U164*1.8</f>
        <v>272.41919999999999</v>
      </c>
      <c r="Y164" s="18">
        <v>269</v>
      </c>
      <c r="Z164" s="18">
        <f t="shared" si="40"/>
        <v>2152</v>
      </c>
      <c r="AA164" s="18">
        <f t="shared" si="41"/>
        <v>941.5</v>
      </c>
      <c r="AB164" s="18">
        <f t="shared" si="42"/>
        <v>242.1</v>
      </c>
    </row>
    <row r="165" spans="1:29" s="18" customFormat="1" x14ac:dyDescent="0.25">
      <c r="E165" s="14" t="s">
        <v>95</v>
      </c>
      <c r="G165" s="5">
        <f>+F165-O165/5</f>
        <v>0</v>
      </c>
      <c r="H165" s="6">
        <f>G165*7%</f>
        <v>0</v>
      </c>
      <c r="I165" s="6">
        <f>G165+H165</f>
        <v>0</v>
      </c>
      <c r="J165" s="18">
        <v>20</v>
      </c>
      <c r="K165" s="7">
        <f>I165*J165</f>
        <v>0</v>
      </c>
      <c r="L165" s="5"/>
      <c r="Q165" s="9">
        <f>N165*P165</f>
        <v>0</v>
      </c>
      <c r="R165" s="8">
        <f>G165*13</f>
        <v>0</v>
      </c>
      <c r="S165" s="8">
        <f>+R165+Q165+K165</f>
        <v>0</v>
      </c>
      <c r="U165" s="8" t="e">
        <f>T165/C165</f>
        <v>#DIV/0!</v>
      </c>
      <c r="X165" s="116" t="e">
        <f>U165*1.8</f>
        <v>#DIV/0!</v>
      </c>
      <c r="Y165" s="18">
        <v>0</v>
      </c>
      <c r="Z165" s="18">
        <f t="shared" si="40"/>
        <v>0</v>
      </c>
      <c r="AA165" s="18">
        <f t="shared" si="41"/>
        <v>0</v>
      </c>
      <c r="AB165" s="18">
        <f t="shared" si="42"/>
        <v>0</v>
      </c>
    </row>
    <row r="166" spans="1:29" x14ac:dyDescent="0.25">
      <c r="P166" s="17"/>
      <c r="Y166" s="18">
        <v>0</v>
      </c>
      <c r="Z166" s="18">
        <f t="shared" si="40"/>
        <v>0</v>
      </c>
      <c r="AA166" s="18">
        <f t="shared" si="41"/>
        <v>0</v>
      </c>
      <c r="AB166" s="18">
        <f t="shared" si="42"/>
        <v>0</v>
      </c>
      <c r="AC166" s="18"/>
    </row>
    <row r="167" spans="1:29" s="18" customFormat="1" x14ac:dyDescent="0.25">
      <c r="A167" s="17">
        <v>39</v>
      </c>
      <c r="B167" s="18">
        <v>10</v>
      </c>
      <c r="C167" s="18">
        <v>1</v>
      </c>
      <c r="D167" s="18" t="s">
        <v>97</v>
      </c>
      <c r="E167" s="18" t="s">
        <v>113</v>
      </c>
      <c r="F167" s="18">
        <v>4.5</v>
      </c>
      <c r="G167" s="5">
        <f>+F167-O167/5</f>
        <v>4.42</v>
      </c>
      <c r="H167" s="6">
        <f>G167*7%</f>
        <v>0.30940000000000001</v>
      </c>
      <c r="I167" s="6">
        <f>G167+H167</f>
        <v>4.7294</v>
      </c>
      <c r="J167" s="18">
        <v>20</v>
      </c>
      <c r="K167" s="7">
        <f>I167*J167</f>
        <v>94.587999999999994</v>
      </c>
      <c r="L167" s="10" t="s">
        <v>30</v>
      </c>
      <c r="M167" s="18">
        <v>140</v>
      </c>
      <c r="N167" s="18">
        <v>0.4</v>
      </c>
      <c r="O167" s="13">
        <v>0.4</v>
      </c>
      <c r="P167" s="13">
        <v>110</v>
      </c>
      <c r="Q167" s="9">
        <f>N167*P167</f>
        <v>44</v>
      </c>
      <c r="R167" s="8">
        <f>G167*13</f>
        <v>57.46</v>
      </c>
      <c r="S167" s="8">
        <f>+R167+Q167+K167</f>
        <v>196.048</v>
      </c>
      <c r="T167" s="8">
        <f>S167+S168</f>
        <v>196.048</v>
      </c>
      <c r="U167" s="8">
        <f>T167/C167</f>
        <v>196.048</v>
      </c>
      <c r="X167" s="116">
        <f>U167*1.8</f>
        <v>352.88640000000004</v>
      </c>
      <c r="Y167" s="18">
        <v>349</v>
      </c>
      <c r="Z167" s="18">
        <f t="shared" si="40"/>
        <v>2792</v>
      </c>
      <c r="AA167" s="18">
        <f t="shared" si="41"/>
        <v>1221.5</v>
      </c>
      <c r="AB167" s="18">
        <f t="shared" si="42"/>
        <v>314.10000000000002</v>
      </c>
    </row>
    <row r="168" spans="1:29" s="18" customFormat="1" x14ac:dyDescent="0.25">
      <c r="E168" s="14" t="s">
        <v>96</v>
      </c>
      <c r="G168" s="5">
        <f>+F168-O168/5</f>
        <v>0</v>
      </c>
      <c r="H168" s="6">
        <f>G168*7%</f>
        <v>0</v>
      </c>
      <c r="I168" s="6">
        <f>G168+H168</f>
        <v>0</v>
      </c>
      <c r="J168" s="18">
        <v>20</v>
      </c>
      <c r="K168" s="7">
        <f>I168*J168</f>
        <v>0</v>
      </c>
      <c r="L168" s="5"/>
      <c r="P168" s="17"/>
      <c r="Q168" s="9">
        <f>N168*P168</f>
        <v>0</v>
      </c>
      <c r="R168" s="8">
        <f>G168*13</f>
        <v>0</v>
      </c>
      <c r="S168" s="8">
        <f>+R168+Q168+K168</f>
        <v>0</v>
      </c>
      <c r="U168" s="8" t="e">
        <f>T168/C168</f>
        <v>#DIV/0!</v>
      </c>
      <c r="X168" s="116" t="e">
        <f>U168*1.8</f>
        <v>#DIV/0!</v>
      </c>
      <c r="Y168" s="18">
        <v>0</v>
      </c>
      <c r="Z168" s="18">
        <f t="shared" si="40"/>
        <v>0</v>
      </c>
      <c r="AA168" s="18">
        <f t="shared" si="41"/>
        <v>0</v>
      </c>
      <c r="AB168" s="18">
        <f t="shared" si="42"/>
        <v>0</v>
      </c>
    </row>
    <row r="169" spans="1:29" x14ac:dyDescent="0.25">
      <c r="P169" s="17"/>
      <c r="Y169" s="18">
        <v>0</v>
      </c>
      <c r="Z169" s="18">
        <f t="shared" si="40"/>
        <v>0</v>
      </c>
      <c r="AA169" s="18">
        <f t="shared" si="41"/>
        <v>0</v>
      </c>
      <c r="AB169" s="18">
        <f t="shared" si="42"/>
        <v>0</v>
      </c>
      <c r="AC169" s="18"/>
    </row>
    <row r="170" spans="1:29" s="17" customFormat="1" x14ac:dyDescent="0.25">
      <c r="A170" s="17">
        <v>40</v>
      </c>
      <c r="B170" s="17">
        <v>10</v>
      </c>
      <c r="C170" s="17">
        <v>1</v>
      </c>
      <c r="D170" s="17" t="s">
        <v>36</v>
      </c>
      <c r="E170" s="18" t="s">
        <v>114</v>
      </c>
      <c r="F170" s="17">
        <v>3.15</v>
      </c>
      <c r="G170" s="10">
        <f>+F170-O170/5</f>
        <v>2.77</v>
      </c>
      <c r="H170" s="11">
        <f>G170*7%</f>
        <v>0.19390000000000002</v>
      </c>
      <c r="I170" s="11">
        <f>G170+H170</f>
        <v>2.9639000000000002</v>
      </c>
      <c r="J170" s="17">
        <v>20</v>
      </c>
      <c r="K170" s="7">
        <f>I170*J170</f>
        <v>59.278000000000006</v>
      </c>
      <c r="L170" s="10" t="s">
        <v>37</v>
      </c>
      <c r="M170" s="17">
        <v>2</v>
      </c>
      <c r="N170" s="17">
        <v>1.8</v>
      </c>
      <c r="O170" s="13">
        <v>1.9</v>
      </c>
      <c r="P170" s="13">
        <v>35</v>
      </c>
      <c r="Q170" s="9">
        <f>N170*P170</f>
        <v>63</v>
      </c>
      <c r="R170" s="7">
        <f>G170*13</f>
        <v>36.01</v>
      </c>
      <c r="S170" s="7">
        <f>+R170+Q170+K170</f>
        <v>158.28800000000001</v>
      </c>
      <c r="T170" s="7">
        <f>S170+S171</f>
        <v>169.28800000000001</v>
      </c>
      <c r="U170" s="7">
        <f>T170/C170</f>
        <v>169.28800000000001</v>
      </c>
      <c r="X170" s="117">
        <f>U170*1.8</f>
        <v>304.71840000000003</v>
      </c>
      <c r="Y170" s="18">
        <v>299</v>
      </c>
      <c r="Z170" s="18">
        <f t="shared" si="40"/>
        <v>2392</v>
      </c>
      <c r="AA170" s="18">
        <f t="shared" si="41"/>
        <v>1046.5</v>
      </c>
      <c r="AB170" s="18">
        <f t="shared" si="42"/>
        <v>269.10000000000002</v>
      </c>
      <c r="AC170" s="18"/>
    </row>
    <row r="171" spans="1:29" s="17" customFormat="1" x14ac:dyDescent="0.25">
      <c r="E171" s="14" t="s">
        <v>98</v>
      </c>
      <c r="G171" s="10">
        <f>+F171-O171/5</f>
        <v>0</v>
      </c>
      <c r="H171" s="11">
        <f>G171*7%</f>
        <v>0</v>
      </c>
      <c r="I171" s="11">
        <f>G171+H171</f>
        <v>0</v>
      </c>
      <c r="J171" s="17">
        <v>20</v>
      </c>
      <c r="K171" s="7">
        <f>I171*J171</f>
        <v>0</v>
      </c>
      <c r="L171" s="10" t="s">
        <v>30</v>
      </c>
      <c r="M171" s="13">
        <v>36</v>
      </c>
      <c r="N171" s="17">
        <v>0.1</v>
      </c>
      <c r="P171" s="13">
        <v>110</v>
      </c>
      <c r="Q171" s="9">
        <f>N171*P171</f>
        <v>11</v>
      </c>
      <c r="R171" s="7">
        <f>G171*13</f>
        <v>0</v>
      </c>
      <c r="S171" s="7">
        <f>+R171+Q171+K171</f>
        <v>11</v>
      </c>
      <c r="U171" s="7" t="e">
        <f>T171/C171</f>
        <v>#DIV/0!</v>
      </c>
      <c r="X171" s="117" t="e">
        <f>U171*1.8</f>
        <v>#DIV/0!</v>
      </c>
      <c r="Y171" s="18">
        <v>0</v>
      </c>
      <c r="Z171" s="18">
        <f t="shared" si="40"/>
        <v>0</v>
      </c>
      <c r="AA171" s="18">
        <f t="shared" si="41"/>
        <v>0</v>
      </c>
      <c r="AB171" s="18">
        <f t="shared" si="42"/>
        <v>0</v>
      </c>
      <c r="AC171" s="18"/>
    </row>
    <row r="172" spans="1:29" x14ac:dyDescent="0.25">
      <c r="P172" s="17"/>
      <c r="Y172" s="18">
        <v>0</v>
      </c>
      <c r="Z172" s="18">
        <f t="shared" si="40"/>
        <v>0</v>
      </c>
      <c r="AA172" s="18">
        <f t="shared" si="41"/>
        <v>0</v>
      </c>
      <c r="AB172" s="18">
        <f t="shared" si="42"/>
        <v>0</v>
      </c>
      <c r="AC172" s="18"/>
    </row>
    <row r="173" spans="1:29" s="17" customFormat="1" x14ac:dyDescent="0.25">
      <c r="A173" s="17">
        <v>41</v>
      </c>
      <c r="B173" s="17">
        <v>14</v>
      </c>
      <c r="C173" s="17">
        <v>1</v>
      </c>
      <c r="D173" s="18" t="s">
        <v>29</v>
      </c>
      <c r="E173" s="17" t="s">
        <v>115</v>
      </c>
      <c r="F173" s="17">
        <v>3.6</v>
      </c>
      <c r="G173" s="10">
        <f>+F173-O173/5</f>
        <v>3.4</v>
      </c>
      <c r="H173" s="11">
        <f>G173*7%</f>
        <v>0.23800000000000002</v>
      </c>
      <c r="I173" s="11">
        <f>G173+H173</f>
        <v>3.6379999999999999</v>
      </c>
      <c r="J173" s="17">
        <v>27</v>
      </c>
      <c r="K173" s="7">
        <f>I173*J173</f>
        <v>98.225999999999999</v>
      </c>
      <c r="L173" s="10" t="s">
        <v>30</v>
      </c>
      <c r="M173" s="17">
        <v>1</v>
      </c>
      <c r="N173" s="18">
        <v>0.5</v>
      </c>
      <c r="O173" s="13">
        <v>1</v>
      </c>
      <c r="P173" s="13">
        <v>775</v>
      </c>
      <c r="Q173" s="9">
        <f>N173*P173</f>
        <v>387.5</v>
      </c>
      <c r="R173" s="7">
        <f>G173*13</f>
        <v>44.199999999999996</v>
      </c>
      <c r="S173" s="7">
        <f>+R173+Q173+K173</f>
        <v>529.92599999999993</v>
      </c>
      <c r="T173" s="7">
        <f>S173+S174+S175+S176</f>
        <v>615.27599999999995</v>
      </c>
      <c r="U173" s="7">
        <f>T173/C173</f>
        <v>615.27599999999995</v>
      </c>
      <c r="X173" s="117">
        <f>U173*1.8</f>
        <v>1107.4967999999999</v>
      </c>
      <c r="Y173" s="18">
        <v>1109</v>
      </c>
      <c r="Z173" s="18">
        <f t="shared" si="40"/>
        <v>8872</v>
      </c>
      <c r="AA173" s="18">
        <f t="shared" si="41"/>
        <v>3881.5</v>
      </c>
      <c r="AB173" s="18">
        <f t="shared" si="42"/>
        <v>998.1</v>
      </c>
      <c r="AC173" s="18"/>
    </row>
    <row r="174" spans="1:29" s="17" customFormat="1" x14ac:dyDescent="0.25">
      <c r="E174" s="14" t="s">
        <v>100</v>
      </c>
      <c r="G174" s="10">
        <f>+F174-O174/5</f>
        <v>0</v>
      </c>
      <c r="H174" s="11">
        <f>G174*7%</f>
        <v>0</v>
      </c>
      <c r="I174" s="11">
        <f>G174+H174</f>
        <v>0</v>
      </c>
      <c r="J174" s="17">
        <v>27</v>
      </c>
      <c r="K174" s="7">
        <f>I174*J174</f>
        <v>0</v>
      </c>
      <c r="L174" s="10" t="s">
        <v>30</v>
      </c>
      <c r="M174" s="18">
        <v>36</v>
      </c>
      <c r="N174" s="18">
        <v>0.21</v>
      </c>
      <c r="P174" s="13">
        <v>185</v>
      </c>
      <c r="Q174" s="9">
        <f>N174*P174</f>
        <v>38.85</v>
      </c>
      <c r="R174" s="7">
        <f>G174*13</f>
        <v>0</v>
      </c>
      <c r="S174" s="7">
        <f>+R174+Q174+K174</f>
        <v>38.85</v>
      </c>
      <c r="U174" s="7" t="e">
        <f>T174/C174</f>
        <v>#DIV/0!</v>
      </c>
      <c r="X174" s="117" t="e">
        <f>U174*1.8</f>
        <v>#DIV/0!</v>
      </c>
      <c r="Y174" s="18">
        <v>0</v>
      </c>
      <c r="Z174" s="18">
        <f t="shared" si="40"/>
        <v>0</v>
      </c>
      <c r="AA174" s="18">
        <f t="shared" si="41"/>
        <v>0</v>
      </c>
      <c r="AB174" s="18">
        <f t="shared" si="42"/>
        <v>0</v>
      </c>
      <c r="AC174" s="18"/>
    </row>
    <row r="175" spans="1:29" s="17" customFormat="1" x14ac:dyDescent="0.25">
      <c r="G175" s="10">
        <f>+F175-O175/5</f>
        <v>0</v>
      </c>
      <c r="H175" s="11">
        <f>G175*7%</f>
        <v>0</v>
      </c>
      <c r="I175" s="11">
        <f>G175+H175</f>
        <v>0</v>
      </c>
      <c r="J175" s="17">
        <v>27</v>
      </c>
      <c r="K175" s="7">
        <f>I175*J175</f>
        <v>0</v>
      </c>
      <c r="L175" s="10" t="s">
        <v>30</v>
      </c>
      <c r="M175" s="18">
        <v>40</v>
      </c>
      <c r="N175" s="18">
        <v>0.18</v>
      </c>
      <c r="P175" s="13">
        <v>185</v>
      </c>
      <c r="Q175" s="9">
        <f>N175*P175</f>
        <v>33.299999999999997</v>
      </c>
      <c r="R175" s="7">
        <f>G175*13</f>
        <v>0</v>
      </c>
      <c r="S175" s="7">
        <f>+R175+Q175+K175</f>
        <v>33.299999999999997</v>
      </c>
      <c r="U175" s="7" t="e">
        <f>T175/C175</f>
        <v>#DIV/0!</v>
      </c>
      <c r="X175" s="117" t="e">
        <f>U175*1.8</f>
        <v>#DIV/0!</v>
      </c>
      <c r="Y175" s="18">
        <v>0</v>
      </c>
      <c r="Z175" s="18">
        <f t="shared" si="40"/>
        <v>0</v>
      </c>
      <c r="AA175" s="18">
        <f t="shared" si="41"/>
        <v>0</v>
      </c>
      <c r="AB175" s="18">
        <f t="shared" si="42"/>
        <v>0</v>
      </c>
      <c r="AC175" s="18"/>
    </row>
    <row r="176" spans="1:29" s="17" customFormat="1" x14ac:dyDescent="0.25">
      <c r="G176" s="10">
        <f>+F176-O176/5</f>
        <v>0</v>
      </c>
      <c r="H176" s="11">
        <f>G176*7%</f>
        <v>0</v>
      </c>
      <c r="I176" s="11">
        <f>G176+H176</f>
        <v>0</v>
      </c>
      <c r="J176" s="17">
        <v>27</v>
      </c>
      <c r="K176" s="7">
        <f>I176*J176</f>
        <v>0</v>
      </c>
      <c r="L176" s="10" t="s">
        <v>30</v>
      </c>
      <c r="M176" s="18">
        <v>32</v>
      </c>
      <c r="N176" s="18">
        <v>0.11</v>
      </c>
      <c r="P176" s="13">
        <v>120</v>
      </c>
      <c r="Q176" s="9">
        <f>N176*P176</f>
        <v>13.2</v>
      </c>
      <c r="R176" s="7">
        <f>G176*13</f>
        <v>0</v>
      </c>
      <c r="S176" s="7">
        <f>+R176+Q176+K176</f>
        <v>13.2</v>
      </c>
      <c r="U176" s="7" t="e">
        <f>T176/C176</f>
        <v>#DIV/0!</v>
      </c>
      <c r="X176" s="117" t="e">
        <f>U176*1.8</f>
        <v>#DIV/0!</v>
      </c>
      <c r="Y176" s="18">
        <v>0</v>
      </c>
      <c r="Z176" s="18">
        <f t="shared" si="40"/>
        <v>0</v>
      </c>
      <c r="AA176" s="18">
        <f t="shared" si="41"/>
        <v>0</v>
      </c>
      <c r="AB176" s="18">
        <f t="shared" si="42"/>
        <v>0</v>
      </c>
      <c r="AC176" s="18"/>
    </row>
    <row r="177" spans="1:29" x14ac:dyDescent="0.25">
      <c r="N177" s="18"/>
      <c r="Y177" s="18">
        <v>0</v>
      </c>
      <c r="Z177" s="18">
        <f t="shared" si="40"/>
        <v>0</v>
      </c>
      <c r="AA177" s="18">
        <f t="shared" si="41"/>
        <v>0</v>
      </c>
      <c r="AB177" s="18">
        <f t="shared" si="42"/>
        <v>0</v>
      </c>
      <c r="AC177" s="18"/>
    </row>
    <row r="178" spans="1:29" s="18" customFormat="1" x14ac:dyDescent="0.25">
      <c r="A178" s="17">
        <v>42</v>
      </c>
      <c r="B178" s="18">
        <v>14</v>
      </c>
      <c r="C178" s="18">
        <v>1</v>
      </c>
      <c r="D178" s="18" t="s">
        <v>97</v>
      </c>
      <c r="E178" s="18" t="s">
        <v>99</v>
      </c>
      <c r="F178" s="18">
        <v>2.23</v>
      </c>
      <c r="G178" s="5">
        <f>+F178-O178/5</f>
        <v>2.1360000000000001</v>
      </c>
      <c r="H178" s="6">
        <f>G178*7%</f>
        <v>0.14952000000000001</v>
      </c>
      <c r="I178" s="6">
        <f>G178+H178</f>
        <v>2.28552</v>
      </c>
      <c r="J178" s="18">
        <v>27</v>
      </c>
      <c r="K178" s="7">
        <f>I178*J178</f>
        <v>61.709040000000002</v>
      </c>
      <c r="L178" s="10" t="s">
        <v>30</v>
      </c>
      <c r="M178" s="18">
        <v>4</v>
      </c>
      <c r="N178" s="18">
        <v>0.3</v>
      </c>
      <c r="O178" s="13">
        <v>0.47</v>
      </c>
      <c r="P178" s="13">
        <v>360</v>
      </c>
      <c r="Q178" s="9">
        <f>N178*P178</f>
        <v>108</v>
      </c>
      <c r="R178" s="8">
        <f>G178*13</f>
        <v>27.768000000000001</v>
      </c>
      <c r="S178" s="8">
        <f>+R178+Q178+K178</f>
        <v>197.47703999999999</v>
      </c>
      <c r="T178" s="8">
        <f>S178+S179</f>
        <v>241.67703999999998</v>
      </c>
      <c r="U178" s="8">
        <f>T178/C178</f>
        <v>241.67703999999998</v>
      </c>
      <c r="X178" s="116">
        <f>U178*1.8</f>
        <v>435.01867199999998</v>
      </c>
      <c r="Y178" s="18">
        <v>439</v>
      </c>
      <c r="Z178" s="18">
        <f t="shared" si="40"/>
        <v>3512</v>
      </c>
      <c r="AA178" s="18">
        <f t="shared" si="41"/>
        <v>1536.5</v>
      </c>
      <c r="AB178" s="18">
        <f t="shared" si="42"/>
        <v>395.1</v>
      </c>
    </row>
    <row r="179" spans="1:29" s="18" customFormat="1" x14ac:dyDescent="0.25">
      <c r="E179" s="14" t="s">
        <v>101</v>
      </c>
      <c r="G179" s="5">
        <f>+F179-O179/5</f>
        <v>0</v>
      </c>
      <c r="H179" s="6">
        <f>G179*7%</f>
        <v>0</v>
      </c>
      <c r="I179" s="6">
        <f>G179+H179</f>
        <v>0</v>
      </c>
      <c r="J179" s="18">
        <v>27</v>
      </c>
      <c r="K179" s="7">
        <f>I179*J179</f>
        <v>0</v>
      </c>
      <c r="L179" s="10" t="s">
        <v>30</v>
      </c>
      <c r="M179" s="13">
        <v>6</v>
      </c>
      <c r="N179" s="18">
        <v>0.17</v>
      </c>
      <c r="P179" s="13">
        <v>260</v>
      </c>
      <c r="Q179" s="9">
        <f>N179*P179</f>
        <v>44.2</v>
      </c>
      <c r="R179" s="8">
        <f>G179*13</f>
        <v>0</v>
      </c>
      <c r="S179" s="8">
        <f>+R179+Q179+K179</f>
        <v>44.2</v>
      </c>
      <c r="U179" s="8" t="e">
        <f>T179/C179</f>
        <v>#DIV/0!</v>
      </c>
      <c r="X179" s="116" t="e">
        <f>U179*1.8</f>
        <v>#DIV/0!</v>
      </c>
      <c r="Y179" s="18">
        <v>0</v>
      </c>
      <c r="Z179" s="18">
        <f t="shared" si="40"/>
        <v>0</v>
      </c>
      <c r="AA179" s="18">
        <f t="shared" si="41"/>
        <v>0</v>
      </c>
      <c r="AB179" s="18">
        <f t="shared" si="42"/>
        <v>0</v>
      </c>
    </row>
    <row r="180" spans="1:29" x14ac:dyDescent="0.25">
      <c r="Y180" s="18">
        <v>0</v>
      </c>
      <c r="Z180" s="18">
        <f t="shared" si="40"/>
        <v>0</v>
      </c>
      <c r="AA180" s="18">
        <f t="shared" si="41"/>
        <v>0</v>
      </c>
      <c r="AB180" s="18">
        <f t="shared" si="42"/>
        <v>0</v>
      </c>
      <c r="AC180" s="18"/>
    </row>
    <row r="181" spans="1:29" s="18" customFormat="1" x14ac:dyDescent="0.25">
      <c r="A181" s="18">
        <v>43</v>
      </c>
      <c r="B181" s="18">
        <v>14</v>
      </c>
      <c r="C181" s="18">
        <v>1</v>
      </c>
      <c r="D181" s="18" t="s">
        <v>36</v>
      </c>
      <c r="E181" s="18" t="s">
        <v>116</v>
      </c>
      <c r="F181" s="18">
        <v>2.6</v>
      </c>
      <c r="G181" s="5">
        <f>+F181-O181/5</f>
        <v>2.5</v>
      </c>
      <c r="H181" s="6">
        <f>G181*7%</f>
        <v>0.17500000000000002</v>
      </c>
      <c r="I181" s="6">
        <f>G181+H181</f>
        <v>2.6749999999999998</v>
      </c>
      <c r="J181" s="18">
        <v>27</v>
      </c>
      <c r="K181" s="7">
        <f>I181*J181</f>
        <v>72.224999999999994</v>
      </c>
      <c r="L181" s="5" t="s">
        <v>30</v>
      </c>
      <c r="M181" s="18">
        <v>6</v>
      </c>
      <c r="N181" s="18">
        <v>0.16</v>
      </c>
      <c r="O181" s="13">
        <v>0.5</v>
      </c>
      <c r="P181" s="13">
        <v>260</v>
      </c>
      <c r="Q181" s="9">
        <f>N181*P181</f>
        <v>41.6</v>
      </c>
      <c r="R181" s="8">
        <f>G181*13</f>
        <v>32.5</v>
      </c>
      <c r="S181" s="8">
        <f>+R181+Q181+K181</f>
        <v>146.32499999999999</v>
      </c>
      <c r="T181" s="8">
        <f>S181+S182+S183+S184+S185</f>
        <v>197.52500000000001</v>
      </c>
      <c r="U181" s="8">
        <f>T181/C181</f>
        <v>197.52500000000001</v>
      </c>
      <c r="X181" s="116">
        <f>U181*1.8</f>
        <v>355.54500000000002</v>
      </c>
      <c r="Y181" s="18">
        <v>359</v>
      </c>
      <c r="Z181" s="18">
        <f t="shared" si="40"/>
        <v>2872</v>
      </c>
      <c r="AA181" s="18">
        <f t="shared" si="41"/>
        <v>1256.5</v>
      </c>
      <c r="AB181" s="18">
        <f t="shared" si="42"/>
        <v>323.10000000000002</v>
      </c>
    </row>
    <row r="182" spans="1:29" s="18" customFormat="1" x14ac:dyDescent="0.25">
      <c r="E182" s="14" t="s">
        <v>102</v>
      </c>
      <c r="G182" s="5">
        <f>+F182-O182/5</f>
        <v>0</v>
      </c>
      <c r="H182" s="6">
        <f>G182*7%</f>
        <v>0</v>
      </c>
      <c r="I182" s="6">
        <f>G182+H182</f>
        <v>0</v>
      </c>
      <c r="J182" s="18">
        <v>27</v>
      </c>
      <c r="K182" s="7">
        <f>I182*J182</f>
        <v>0</v>
      </c>
      <c r="L182" s="5" t="s">
        <v>30</v>
      </c>
      <c r="M182" s="13">
        <v>12</v>
      </c>
      <c r="N182" s="18">
        <v>0.1</v>
      </c>
      <c r="P182" s="13">
        <v>185</v>
      </c>
      <c r="Q182" s="9">
        <f>N182*P182</f>
        <v>18.5</v>
      </c>
      <c r="R182" s="8">
        <f>G182*13</f>
        <v>0</v>
      </c>
      <c r="S182" s="8">
        <f>+R182+Q182+K182</f>
        <v>18.5</v>
      </c>
      <c r="U182" s="8" t="e">
        <f>T182/C182</f>
        <v>#DIV/0!</v>
      </c>
      <c r="X182" s="116" t="e">
        <f>U182*1.8</f>
        <v>#DIV/0!</v>
      </c>
      <c r="Y182" s="18">
        <v>0</v>
      </c>
      <c r="Z182" s="18">
        <f t="shared" si="40"/>
        <v>0</v>
      </c>
      <c r="AA182" s="18">
        <f t="shared" si="41"/>
        <v>0</v>
      </c>
      <c r="AB182" s="18">
        <f t="shared" si="42"/>
        <v>0</v>
      </c>
    </row>
    <row r="183" spans="1:29" s="18" customFormat="1" x14ac:dyDescent="0.25">
      <c r="E183" s="17"/>
      <c r="G183" s="5">
        <f>+F183-O183/5</f>
        <v>0</v>
      </c>
      <c r="H183" s="6">
        <f>G183*7%</f>
        <v>0</v>
      </c>
      <c r="I183" s="6">
        <f>G183+H183</f>
        <v>0</v>
      </c>
      <c r="J183" s="18">
        <v>27</v>
      </c>
      <c r="K183" s="7">
        <f>I183*J183</f>
        <v>0</v>
      </c>
      <c r="L183" s="5" t="s">
        <v>30</v>
      </c>
      <c r="M183" s="13">
        <v>4</v>
      </c>
      <c r="N183" s="18">
        <v>0.03</v>
      </c>
      <c r="P183" s="13">
        <v>185</v>
      </c>
      <c r="Q183" s="9">
        <f>N183*P183</f>
        <v>5.55</v>
      </c>
      <c r="R183" s="8">
        <f>G183*13</f>
        <v>0</v>
      </c>
      <c r="S183" s="8">
        <f>+R183+Q183+K183</f>
        <v>5.55</v>
      </c>
      <c r="U183" s="8" t="e">
        <f>T183/C183</f>
        <v>#DIV/0!</v>
      </c>
      <c r="X183" s="116" t="e">
        <f>U183*1.8</f>
        <v>#DIV/0!</v>
      </c>
      <c r="Y183" s="18">
        <v>0</v>
      </c>
      <c r="Z183" s="18">
        <f t="shared" si="40"/>
        <v>0</v>
      </c>
      <c r="AA183" s="18">
        <f t="shared" si="41"/>
        <v>0</v>
      </c>
      <c r="AB183" s="18">
        <f t="shared" si="42"/>
        <v>0</v>
      </c>
    </row>
    <row r="184" spans="1:29" s="18" customFormat="1" x14ac:dyDescent="0.25">
      <c r="E184" s="17"/>
      <c r="G184" s="5">
        <f>+F184-O184/5</f>
        <v>0</v>
      </c>
      <c r="H184" s="6">
        <f>G184*7%</f>
        <v>0</v>
      </c>
      <c r="I184" s="6">
        <f>G184+H184</f>
        <v>0</v>
      </c>
      <c r="J184" s="18">
        <v>27</v>
      </c>
      <c r="K184" s="7">
        <f>I184*J184</f>
        <v>0</v>
      </c>
      <c r="L184" s="5" t="s">
        <v>30</v>
      </c>
      <c r="M184" s="13">
        <v>4</v>
      </c>
      <c r="N184" s="18">
        <v>0.03</v>
      </c>
      <c r="P184" s="13">
        <v>185</v>
      </c>
      <c r="Q184" s="9">
        <f>N184*P184</f>
        <v>5.55</v>
      </c>
      <c r="R184" s="8">
        <f>G184*13</f>
        <v>0</v>
      </c>
      <c r="S184" s="8">
        <f>+R184+Q184+K184</f>
        <v>5.55</v>
      </c>
      <c r="U184" s="8" t="e">
        <f>T184/C184</f>
        <v>#DIV/0!</v>
      </c>
      <c r="X184" s="116" t="e">
        <f>U184*1.8</f>
        <v>#DIV/0!</v>
      </c>
      <c r="Y184" s="18">
        <v>0</v>
      </c>
      <c r="Z184" s="18">
        <f t="shared" si="40"/>
        <v>0</v>
      </c>
      <c r="AA184" s="18">
        <f t="shared" si="41"/>
        <v>0</v>
      </c>
      <c r="AB184" s="18">
        <f t="shared" si="42"/>
        <v>0</v>
      </c>
    </row>
    <row r="185" spans="1:29" s="18" customFormat="1" x14ac:dyDescent="0.25">
      <c r="G185" s="5">
        <f>+F185-O185/5</f>
        <v>0</v>
      </c>
      <c r="H185" s="6">
        <f>G185*7%</f>
        <v>0</v>
      </c>
      <c r="I185" s="6">
        <f>G185+H185</f>
        <v>0</v>
      </c>
      <c r="J185" s="18">
        <v>27</v>
      </c>
      <c r="K185" s="7">
        <f>I185*J185</f>
        <v>0</v>
      </c>
      <c r="L185" s="5" t="s">
        <v>30</v>
      </c>
      <c r="M185" s="13">
        <v>46</v>
      </c>
      <c r="N185" s="18">
        <v>0.18</v>
      </c>
      <c r="P185" s="13">
        <v>120</v>
      </c>
      <c r="Q185" s="9">
        <f>N185*P185</f>
        <v>21.599999999999998</v>
      </c>
      <c r="R185" s="8">
        <f>G185*13</f>
        <v>0</v>
      </c>
      <c r="S185" s="8">
        <f>+R185+Q185+K185</f>
        <v>21.599999999999998</v>
      </c>
      <c r="U185" s="8" t="e">
        <f>T185/C185</f>
        <v>#DIV/0!</v>
      </c>
      <c r="X185" s="116" t="e">
        <f>U185*1.8</f>
        <v>#DIV/0!</v>
      </c>
      <c r="Y185" s="18">
        <v>0</v>
      </c>
      <c r="Z185" s="18">
        <f t="shared" si="40"/>
        <v>0</v>
      </c>
      <c r="AA185" s="18">
        <f t="shared" si="41"/>
        <v>0</v>
      </c>
      <c r="AB185" s="18">
        <f t="shared" si="42"/>
        <v>0</v>
      </c>
    </row>
    <row r="186" spans="1:29" x14ac:dyDescent="0.25">
      <c r="Y186" s="18">
        <v>0</v>
      </c>
      <c r="Z186" s="18">
        <f t="shared" si="40"/>
        <v>0</v>
      </c>
      <c r="AA186" s="18">
        <f t="shared" si="41"/>
        <v>0</v>
      </c>
      <c r="AB186" s="18">
        <f t="shared" si="42"/>
        <v>0</v>
      </c>
      <c r="AC186" s="18"/>
    </row>
    <row r="187" spans="1:29" s="18" customFormat="1" x14ac:dyDescent="0.25">
      <c r="A187" s="17">
        <v>44</v>
      </c>
      <c r="B187" s="18">
        <v>14</v>
      </c>
      <c r="C187" s="18">
        <v>1</v>
      </c>
      <c r="D187" s="18" t="s">
        <v>36</v>
      </c>
      <c r="E187" s="18" t="s">
        <v>117</v>
      </c>
      <c r="F187" s="18">
        <v>1.8</v>
      </c>
      <c r="G187" s="5">
        <f>+F187-O187/5</f>
        <v>1.75</v>
      </c>
      <c r="H187" s="6">
        <f>G187*7%</f>
        <v>0.12250000000000001</v>
      </c>
      <c r="I187" s="6">
        <f>G187+H187</f>
        <v>1.8725000000000001</v>
      </c>
      <c r="J187" s="18">
        <v>27</v>
      </c>
      <c r="K187" s="7">
        <f>I187*J187</f>
        <v>50.557500000000005</v>
      </c>
      <c r="L187" s="10" t="s">
        <v>30</v>
      </c>
      <c r="M187" s="18">
        <v>2</v>
      </c>
      <c r="N187" s="18">
        <v>0.14000000000000001</v>
      </c>
      <c r="O187" s="13">
        <v>0.25</v>
      </c>
      <c r="P187" s="13">
        <v>360</v>
      </c>
      <c r="Q187" s="9">
        <f>N187*P187</f>
        <v>50.400000000000006</v>
      </c>
      <c r="R187" s="8">
        <f>G187*13</f>
        <v>22.75</v>
      </c>
      <c r="S187" s="8">
        <f>+R187+Q187+K187</f>
        <v>123.70750000000001</v>
      </c>
      <c r="T187" s="8">
        <f>S187+S188</f>
        <v>144.0575</v>
      </c>
      <c r="U187" s="8">
        <f>T187/C187</f>
        <v>144.0575</v>
      </c>
      <c r="X187" s="116">
        <f>U187*1.8</f>
        <v>259.30350000000004</v>
      </c>
      <c r="Y187" s="18">
        <v>259</v>
      </c>
      <c r="Z187" s="18">
        <f t="shared" si="40"/>
        <v>2072</v>
      </c>
      <c r="AA187" s="18">
        <f t="shared" si="41"/>
        <v>906.5</v>
      </c>
      <c r="AB187" s="18">
        <f t="shared" si="42"/>
        <v>233.1</v>
      </c>
    </row>
    <row r="188" spans="1:29" s="18" customFormat="1" x14ac:dyDescent="0.25">
      <c r="E188" s="14" t="s">
        <v>103</v>
      </c>
      <c r="G188" s="5">
        <f>+F188-O188/5</f>
        <v>0</v>
      </c>
      <c r="H188" s="6">
        <f>G188*7%</f>
        <v>0</v>
      </c>
      <c r="I188" s="6">
        <f>G188+H188</f>
        <v>0</v>
      </c>
      <c r="J188" s="18">
        <v>27</v>
      </c>
      <c r="K188" s="7">
        <f>I188*J188</f>
        <v>0</v>
      </c>
      <c r="L188" s="10" t="s">
        <v>30</v>
      </c>
      <c r="M188" s="13">
        <v>26</v>
      </c>
      <c r="N188" s="18">
        <v>0.11</v>
      </c>
      <c r="P188" s="13">
        <v>185</v>
      </c>
      <c r="Q188" s="9">
        <f>N188*P188</f>
        <v>20.350000000000001</v>
      </c>
      <c r="R188" s="8">
        <f>G188*13</f>
        <v>0</v>
      </c>
      <c r="S188" s="8">
        <f>+R188+Q188+K188</f>
        <v>20.350000000000001</v>
      </c>
      <c r="U188" s="8" t="e">
        <f>T188/C188</f>
        <v>#DIV/0!</v>
      </c>
      <c r="X188" s="116" t="e">
        <f>U188*1.8</f>
        <v>#DIV/0!</v>
      </c>
      <c r="Y188" s="18">
        <v>0</v>
      </c>
      <c r="Z188" s="18">
        <f t="shared" si="40"/>
        <v>0</v>
      </c>
      <c r="AA188" s="18">
        <f t="shared" si="41"/>
        <v>0</v>
      </c>
      <c r="AB188" s="18">
        <f t="shared" si="42"/>
        <v>0</v>
      </c>
    </row>
    <row r="189" spans="1:29" x14ac:dyDescent="0.25">
      <c r="Y189" s="18">
        <v>0</v>
      </c>
      <c r="Z189" s="18">
        <f t="shared" si="40"/>
        <v>0</v>
      </c>
      <c r="AA189" s="18">
        <f t="shared" si="41"/>
        <v>0</v>
      </c>
      <c r="AB189" s="18">
        <f t="shared" si="42"/>
        <v>0</v>
      </c>
      <c r="AC189" s="18"/>
    </row>
    <row r="190" spans="1:29" s="18" customFormat="1" x14ac:dyDescent="0.25">
      <c r="A190" s="17">
        <v>45</v>
      </c>
      <c r="B190" s="18">
        <v>14</v>
      </c>
      <c r="C190" s="18">
        <v>1</v>
      </c>
      <c r="D190" s="18" t="s">
        <v>36</v>
      </c>
      <c r="E190" s="18" t="s">
        <v>118</v>
      </c>
      <c r="F190" s="18">
        <v>1.3</v>
      </c>
      <c r="G190" s="5">
        <f>+F190-O190/5</f>
        <v>1.28</v>
      </c>
      <c r="H190" s="6">
        <f>G190*7%</f>
        <v>8.9600000000000013E-2</v>
      </c>
      <c r="I190" s="6">
        <f>G190+H190</f>
        <v>1.3696000000000002</v>
      </c>
      <c r="J190" s="18">
        <v>27</v>
      </c>
      <c r="K190" s="7">
        <f>I190*J190</f>
        <v>36.979200000000006</v>
      </c>
      <c r="L190" s="10" t="s">
        <v>30</v>
      </c>
      <c r="M190" s="18">
        <v>38</v>
      </c>
      <c r="N190" s="18">
        <v>0.1</v>
      </c>
      <c r="O190" s="13">
        <v>0.1</v>
      </c>
      <c r="P190" s="13">
        <v>120</v>
      </c>
      <c r="Q190" s="9">
        <f>N190*P190</f>
        <v>12</v>
      </c>
      <c r="R190" s="8">
        <f>G190*13</f>
        <v>16.64</v>
      </c>
      <c r="S190" s="8">
        <f>+R190+Q190+K190</f>
        <v>65.619200000000006</v>
      </c>
      <c r="T190" s="8">
        <f>S190+S191</f>
        <v>65.619200000000006</v>
      </c>
      <c r="U190" s="8">
        <f>T190/C190</f>
        <v>65.619200000000006</v>
      </c>
      <c r="X190" s="116">
        <f>U190*2</f>
        <v>131.23840000000001</v>
      </c>
      <c r="Y190" s="18">
        <v>129</v>
      </c>
      <c r="Z190" s="18">
        <f t="shared" si="40"/>
        <v>1032</v>
      </c>
      <c r="AA190" s="18">
        <f t="shared" si="41"/>
        <v>451.5</v>
      </c>
      <c r="AB190" s="18">
        <f t="shared" si="42"/>
        <v>116.10000000000001</v>
      </c>
    </row>
    <row r="191" spans="1:29" s="18" customFormat="1" x14ac:dyDescent="0.25">
      <c r="E191" s="14" t="s">
        <v>104</v>
      </c>
      <c r="G191" s="5">
        <f>+F191-O191/5</f>
        <v>0</v>
      </c>
      <c r="H191" s="6">
        <f>G191*7%</f>
        <v>0</v>
      </c>
      <c r="I191" s="6">
        <f>G191+H191</f>
        <v>0</v>
      </c>
      <c r="J191" s="18">
        <v>27</v>
      </c>
      <c r="K191" s="7">
        <f>I191*J191</f>
        <v>0</v>
      </c>
      <c r="L191" s="5"/>
      <c r="Q191" s="9">
        <f>N191*P191</f>
        <v>0</v>
      </c>
      <c r="R191" s="8">
        <f>G191*13</f>
        <v>0</v>
      </c>
      <c r="S191" s="8">
        <f>+R191+Q191+K191</f>
        <v>0</v>
      </c>
      <c r="U191" s="8" t="e">
        <f>T191/C191</f>
        <v>#DIV/0!</v>
      </c>
      <c r="X191" s="116" t="e">
        <f>U191*1.8</f>
        <v>#DIV/0!</v>
      </c>
      <c r="Y191" s="18">
        <v>0</v>
      </c>
      <c r="Z191" s="18">
        <f t="shared" si="40"/>
        <v>0</v>
      </c>
      <c r="AA191" s="18">
        <f t="shared" si="41"/>
        <v>0</v>
      </c>
      <c r="AB191" s="18">
        <f t="shared" si="42"/>
        <v>0</v>
      </c>
    </row>
    <row r="192" spans="1:29" x14ac:dyDescent="0.25">
      <c r="Y192" s="18">
        <v>0</v>
      </c>
      <c r="Z192" s="18">
        <f t="shared" si="40"/>
        <v>0</v>
      </c>
      <c r="AA192" s="18">
        <f t="shared" si="41"/>
        <v>0</v>
      </c>
      <c r="AB192" s="18">
        <f t="shared" si="42"/>
        <v>0</v>
      </c>
      <c r="AC192" s="18"/>
    </row>
    <row r="193" spans="1:29" s="18" customFormat="1" x14ac:dyDescent="0.25">
      <c r="A193" s="17">
        <v>46</v>
      </c>
      <c r="B193" s="18">
        <v>10</v>
      </c>
      <c r="C193" s="18">
        <v>1</v>
      </c>
      <c r="D193" s="18" t="s">
        <v>36</v>
      </c>
      <c r="E193" s="18" t="s">
        <v>119</v>
      </c>
      <c r="F193" s="18">
        <v>2</v>
      </c>
      <c r="G193" s="5">
        <f>+F193-O193/5</f>
        <v>1.9359999999999999</v>
      </c>
      <c r="H193" s="6">
        <f>G193*7%</f>
        <v>0.13552</v>
      </c>
      <c r="I193" s="6">
        <f>G193+H193</f>
        <v>2.07152</v>
      </c>
      <c r="J193" s="18">
        <v>20</v>
      </c>
      <c r="K193" s="7">
        <f>I193*J193</f>
        <v>41.430399999999999</v>
      </c>
      <c r="L193" s="10" t="s">
        <v>30</v>
      </c>
      <c r="M193" s="18">
        <v>32</v>
      </c>
      <c r="N193" s="18">
        <v>0.14000000000000001</v>
      </c>
      <c r="O193" s="13">
        <v>0.32</v>
      </c>
      <c r="P193" s="13">
        <v>110</v>
      </c>
      <c r="Q193" s="9">
        <f>N193*P193</f>
        <v>15.400000000000002</v>
      </c>
      <c r="R193" s="8">
        <f>G193*13</f>
        <v>25.167999999999999</v>
      </c>
      <c r="S193" s="8">
        <f>+R193+Q193+K193</f>
        <v>81.998400000000004</v>
      </c>
      <c r="T193" s="8">
        <f>S193+S194</f>
        <v>101.7984</v>
      </c>
      <c r="U193" s="8">
        <f>T193/C193</f>
        <v>101.7984</v>
      </c>
      <c r="X193" s="116">
        <f>U193*1.8</f>
        <v>183.23712</v>
      </c>
      <c r="Y193" s="18">
        <v>179</v>
      </c>
      <c r="Z193" s="18">
        <f t="shared" si="40"/>
        <v>1432</v>
      </c>
      <c r="AA193" s="18">
        <f t="shared" si="41"/>
        <v>626.5</v>
      </c>
      <c r="AB193" s="18">
        <f t="shared" si="42"/>
        <v>161.1</v>
      </c>
    </row>
    <row r="194" spans="1:29" s="18" customFormat="1" x14ac:dyDescent="0.25">
      <c r="E194" s="14" t="s">
        <v>106</v>
      </c>
      <c r="G194" s="5">
        <f>+F194-O194/5</f>
        <v>0</v>
      </c>
      <c r="H194" s="6">
        <f>G194*7%</f>
        <v>0</v>
      </c>
      <c r="I194" s="6">
        <f>G194+H194</f>
        <v>0</v>
      </c>
      <c r="J194" s="18">
        <v>20</v>
      </c>
      <c r="K194" s="7">
        <f>I194*J194</f>
        <v>0</v>
      </c>
      <c r="L194" s="10" t="s">
        <v>30</v>
      </c>
      <c r="M194" s="13">
        <v>48</v>
      </c>
      <c r="N194" s="18">
        <v>0.18</v>
      </c>
      <c r="P194" s="13">
        <v>110</v>
      </c>
      <c r="Q194" s="9">
        <f>N194*P194</f>
        <v>19.8</v>
      </c>
      <c r="R194" s="8">
        <f>G194*13</f>
        <v>0</v>
      </c>
      <c r="S194" s="8">
        <f>+R194+Q194+K194</f>
        <v>19.8</v>
      </c>
      <c r="U194" s="8" t="e">
        <f>T194/C194</f>
        <v>#DIV/0!</v>
      </c>
      <c r="X194" s="116" t="e">
        <f>U194*1.8</f>
        <v>#DIV/0!</v>
      </c>
      <c r="Y194" s="18">
        <v>0</v>
      </c>
      <c r="Z194" s="18">
        <f t="shared" si="40"/>
        <v>0</v>
      </c>
      <c r="AA194" s="18">
        <f t="shared" si="41"/>
        <v>0</v>
      </c>
      <c r="AB194" s="18">
        <f t="shared" si="42"/>
        <v>0</v>
      </c>
    </row>
    <row r="195" spans="1:29" x14ac:dyDescent="0.25">
      <c r="Y195" s="18">
        <v>0</v>
      </c>
      <c r="Z195" s="18">
        <f t="shared" si="40"/>
        <v>0</v>
      </c>
      <c r="AA195" s="18">
        <f t="shared" si="41"/>
        <v>0</v>
      </c>
      <c r="AB195" s="18">
        <f t="shared" si="42"/>
        <v>0</v>
      </c>
      <c r="AC195" s="18"/>
    </row>
    <row r="196" spans="1:29" s="18" customFormat="1" x14ac:dyDescent="0.25">
      <c r="A196" s="17">
        <v>47</v>
      </c>
      <c r="B196" s="18">
        <v>10</v>
      </c>
      <c r="C196" s="18">
        <v>1</v>
      </c>
      <c r="D196" s="18" t="s">
        <v>36</v>
      </c>
      <c r="E196" s="18" t="s">
        <v>105</v>
      </c>
      <c r="F196" s="18">
        <v>2.5</v>
      </c>
      <c r="G196" s="5">
        <f>+F196-O196/5</f>
        <v>2.4700000000000002</v>
      </c>
      <c r="H196" s="6">
        <f>G196*7%</f>
        <v>0.17290000000000003</v>
      </c>
      <c r="I196" s="6">
        <f>G196+H196</f>
        <v>2.6429</v>
      </c>
      <c r="J196" s="18">
        <v>20</v>
      </c>
      <c r="K196" s="7">
        <f>I196*J196</f>
        <v>52.858000000000004</v>
      </c>
      <c r="L196" s="10" t="s">
        <v>30</v>
      </c>
      <c r="M196" s="18">
        <v>18</v>
      </c>
      <c r="N196" s="18">
        <v>0.06</v>
      </c>
      <c r="O196" s="13">
        <v>0.15</v>
      </c>
      <c r="P196" s="13">
        <v>110</v>
      </c>
      <c r="Q196" s="9">
        <f>N196*P196</f>
        <v>6.6</v>
      </c>
      <c r="R196" s="8">
        <f>G196*13</f>
        <v>32.11</v>
      </c>
      <c r="S196" s="8">
        <f>+R196+Q196+K196</f>
        <v>91.568000000000012</v>
      </c>
      <c r="T196" s="8">
        <f>S196+S197</f>
        <v>101.46800000000002</v>
      </c>
      <c r="U196" s="8">
        <f>T196/C196</f>
        <v>101.46800000000002</v>
      </c>
      <c r="X196" s="116">
        <f>U196*1.8</f>
        <v>182.64240000000004</v>
      </c>
      <c r="Y196" s="18">
        <v>179</v>
      </c>
      <c r="Z196" s="18">
        <f t="shared" ref="Z196:Z214" si="43">Y196*8</f>
        <v>1432</v>
      </c>
      <c r="AA196" s="18">
        <f t="shared" ref="AA196:AA206" si="44">Y196*3.5</f>
        <v>626.5</v>
      </c>
      <c r="AB196" s="18">
        <f t="shared" ref="AB196:AB206" si="45">Y196*0.9</f>
        <v>161.1</v>
      </c>
    </row>
    <row r="197" spans="1:29" s="18" customFormat="1" x14ac:dyDescent="0.25">
      <c r="E197" s="14" t="s">
        <v>107</v>
      </c>
      <c r="G197" s="5">
        <f>+F197-O197/5</f>
        <v>0</v>
      </c>
      <c r="H197" s="6">
        <f>G197*7%</f>
        <v>0</v>
      </c>
      <c r="I197" s="6">
        <f>G197+H197</f>
        <v>0</v>
      </c>
      <c r="J197" s="18">
        <v>20</v>
      </c>
      <c r="K197" s="7">
        <f>I197*J197</f>
        <v>0</v>
      </c>
      <c r="L197" s="10" t="s">
        <v>30</v>
      </c>
      <c r="M197" s="13">
        <v>32</v>
      </c>
      <c r="N197" s="18">
        <v>0.09</v>
      </c>
      <c r="P197" s="13">
        <v>110</v>
      </c>
      <c r="Q197" s="9">
        <f>N197*P197</f>
        <v>9.9</v>
      </c>
      <c r="R197" s="8">
        <f>G197*13</f>
        <v>0</v>
      </c>
      <c r="S197" s="8">
        <f>+R197+Q197+K197</f>
        <v>9.9</v>
      </c>
      <c r="U197" s="8" t="e">
        <f>T197/C197</f>
        <v>#DIV/0!</v>
      </c>
      <c r="X197" s="116" t="e">
        <f>U197*1.8</f>
        <v>#DIV/0!</v>
      </c>
      <c r="Y197" s="18">
        <v>0</v>
      </c>
      <c r="Z197" s="18">
        <f t="shared" si="43"/>
        <v>0</v>
      </c>
      <c r="AA197" s="18">
        <f t="shared" si="44"/>
        <v>0</v>
      </c>
      <c r="AB197" s="18">
        <f t="shared" si="45"/>
        <v>0</v>
      </c>
    </row>
    <row r="198" spans="1:29" x14ac:dyDescent="0.25">
      <c r="Y198" s="18">
        <v>0</v>
      </c>
      <c r="Z198" s="18">
        <f t="shared" si="43"/>
        <v>0</v>
      </c>
      <c r="AA198" s="18">
        <f t="shared" si="44"/>
        <v>0</v>
      </c>
      <c r="AB198" s="18">
        <f t="shared" si="45"/>
        <v>0</v>
      </c>
      <c r="AC198" s="18"/>
    </row>
    <row r="199" spans="1:29" s="18" customFormat="1" x14ac:dyDescent="0.25">
      <c r="A199" s="17">
        <v>48</v>
      </c>
      <c r="B199" s="18">
        <v>14</v>
      </c>
      <c r="C199" s="18">
        <v>1</v>
      </c>
      <c r="D199" s="18" t="s">
        <v>29</v>
      </c>
      <c r="E199" s="39" t="s">
        <v>120</v>
      </c>
      <c r="F199" s="18">
        <v>7.2</v>
      </c>
      <c r="G199" s="5">
        <f t="shared" ref="G199:G206" si="46">+F199-O199/5</f>
        <v>7</v>
      </c>
      <c r="H199" s="6">
        <f t="shared" ref="H199:H206" si="47">G199*7%</f>
        <v>0.49000000000000005</v>
      </c>
      <c r="I199" s="6">
        <f t="shared" ref="I199:I206" si="48">G199+H199</f>
        <v>7.49</v>
      </c>
      <c r="J199" s="18">
        <v>27</v>
      </c>
      <c r="K199" s="7">
        <f t="shared" ref="K199:K206" si="49">I199*J199</f>
        <v>202.23000000000002</v>
      </c>
      <c r="L199" s="5" t="s">
        <v>30</v>
      </c>
      <c r="M199" s="18">
        <v>1</v>
      </c>
      <c r="N199" s="18">
        <v>0.25</v>
      </c>
      <c r="O199" s="18">
        <v>1</v>
      </c>
      <c r="P199" s="18">
        <v>470</v>
      </c>
      <c r="Q199" s="9">
        <f t="shared" ref="Q199:Q206" si="50">N199*P199</f>
        <v>117.5</v>
      </c>
      <c r="R199" s="8">
        <f t="shared" ref="R199:R206" si="51">G199*13</f>
        <v>91</v>
      </c>
      <c r="S199" s="8">
        <f t="shared" ref="S199:S206" si="52">+R199+Q199+K199</f>
        <v>410.73</v>
      </c>
      <c r="T199" s="8">
        <f>S199+S200+S201+S202+S203+S204+S205+S206</f>
        <v>534.67999999999995</v>
      </c>
      <c r="U199" s="8">
        <f t="shared" ref="U199:U206" si="53">T199/C199</f>
        <v>534.67999999999995</v>
      </c>
      <c r="X199" s="116">
        <f>U199*1.8</f>
        <v>962.42399999999998</v>
      </c>
      <c r="Y199" s="18">
        <v>959</v>
      </c>
      <c r="Z199" s="18">
        <f t="shared" si="43"/>
        <v>7672</v>
      </c>
      <c r="AA199" s="18">
        <f t="shared" si="44"/>
        <v>3356.5</v>
      </c>
      <c r="AB199" s="18">
        <f t="shared" si="45"/>
        <v>863.1</v>
      </c>
    </row>
    <row r="200" spans="1:29" s="18" customFormat="1" x14ac:dyDescent="0.25">
      <c r="E200" s="14" t="s">
        <v>121</v>
      </c>
      <c r="G200" s="5">
        <f t="shared" si="46"/>
        <v>0</v>
      </c>
      <c r="H200" s="6">
        <f t="shared" si="47"/>
        <v>0</v>
      </c>
      <c r="I200" s="6">
        <f t="shared" si="48"/>
        <v>0</v>
      </c>
      <c r="J200" s="18">
        <v>27</v>
      </c>
      <c r="K200" s="7">
        <f t="shared" si="49"/>
        <v>0</v>
      </c>
      <c r="L200" s="5" t="s">
        <v>30</v>
      </c>
      <c r="M200" s="18">
        <v>4</v>
      </c>
      <c r="N200" s="18">
        <v>0.04</v>
      </c>
      <c r="P200" s="18">
        <v>260</v>
      </c>
      <c r="Q200" s="9">
        <f t="shared" si="50"/>
        <v>10.4</v>
      </c>
      <c r="R200" s="8">
        <f t="shared" si="51"/>
        <v>0</v>
      </c>
      <c r="S200" s="8">
        <f t="shared" si="52"/>
        <v>10.4</v>
      </c>
      <c r="U200" s="8" t="e">
        <f t="shared" si="53"/>
        <v>#DIV/0!</v>
      </c>
      <c r="X200" s="116" t="e">
        <f t="shared" ref="X200:X206" si="54">U200*1.8</f>
        <v>#DIV/0!</v>
      </c>
      <c r="Y200" s="18">
        <v>0</v>
      </c>
      <c r="Z200" s="18">
        <f t="shared" si="43"/>
        <v>0</v>
      </c>
      <c r="AA200" s="18">
        <f t="shared" si="44"/>
        <v>0</v>
      </c>
      <c r="AB200" s="18">
        <f t="shared" si="45"/>
        <v>0</v>
      </c>
    </row>
    <row r="201" spans="1:29" s="18" customFormat="1" x14ac:dyDescent="0.25">
      <c r="E201" s="17"/>
      <c r="G201" s="5">
        <f t="shared" si="46"/>
        <v>0</v>
      </c>
      <c r="H201" s="6">
        <f t="shared" si="47"/>
        <v>0</v>
      </c>
      <c r="I201" s="6">
        <f t="shared" si="48"/>
        <v>0</v>
      </c>
      <c r="J201" s="18">
        <v>27</v>
      </c>
      <c r="K201" s="7">
        <f t="shared" si="49"/>
        <v>0</v>
      </c>
      <c r="L201" s="5" t="s">
        <v>30</v>
      </c>
      <c r="M201" s="18">
        <v>4</v>
      </c>
      <c r="N201" s="18">
        <v>0.04</v>
      </c>
      <c r="P201" s="18">
        <v>260</v>
      </c>
      <c r="Q201" s="9">
        <f t="shared" si="50"/>
        <v>10.4</v>
      </c>
      <c r="R201" s="8">
        <f t="shared" si="51"/>
        <v>0</v>
      </c>
      <c r="S201" s="8">
        <f t="shared" si="52"/>
        <v>10.4</v>
      </c>
      <c r="U201" s="8" t="e">
        <f t="shared" si="53"/>
        <v>#DIV/0!</v>
      </c>
      <c r="X201" s="116" t="e">
        <f t="shared" si="54"/>
        <v>#DIV/0!</v>
      </c>
      <c r="Y201" s="18">
        <v>0</v>
      </c>
      <c r="Z201" s="18">
        <f t="shared" si="43"/>
        <v>0</v>
      </c>
      <c r="AA201" s="18">
        <f t="shared" si="44"/>
        <v>0</v>
      </c>
      <c r="AB201" s="18">
        <f t="shared" si="45"/>
        <v>0</v>
      </c>
    </row>
    <row r="202" spans="1:29" s="18" customFormat="1" x14ac:dyDescent="0.25">
      <c r="E202" s="17"/>
      <c r="G202" s="5">
        <f t="shared" si="46"/>
        <v>0</v>
      </c>
      <c r="H202" s="6">
        <f t="shared" si="47"/>
        <v>0</v>
      </c>
      <c r="I202" s="6">
        <f t="shared" si="48"/>
        <v>0</v>
      </c>
      <c r="J202" s="18">
        <v>27</v>
      </c>
      <c r="K202" s="7">
        <f t="shared" si="49"/>
        <v>0</v>
      </c>
      <c r="L202" s="5" t="s">
        <v>30</v>
      </c>
      <c r="M202" s="18">
        <v>14</v>
      </c>
      <c r="N202" s="18">
        <v>0.12</v>
      </c>
      <c r="P202" s="18">
        <v>185</v>
      </c>
      <c r="Q202" s="9">
        <f t="shared" si="50"/>
        <v>22.2</v>
      </c>
      <c r="R202" s="8">
        <f t="shared" si="51"/>
        <v>0</v>
      </c>
      <c r="S202" s="8">
        <f t="shared" si="52"/>
        <v>22.2</v>
      </c>
      <c r="U202" s="8" t="e">
        <f t="shared" si="53"/>
        <v>#DIV/0!</v>
      </c>
      <c r="X202" s="116" t="e">
        <f t="shared" si="54"/>
        <v>#DIV/0!</v>
      </c>
      <c r="Y202" s="18">
        <v>0</v>
      </c>
      <c r="Z202" s="18">
        <f t="shared" si="43"/>
        <v>0</v>
      </c>
      <c r="AA202" s="18">
        <f t="shared" si="44"/>
        <v>0</v>
      </c>
      <c r="AB202" s="18">
        <f t="shared" si="45"/>
        <v>0</v>
      </c>
    </row>
    <row r="203" spans="1:29" s="18" customFormat="1" x14ac:dyDescent="0.25">
      <c r="E203" s="17"/>
      <c r="G203" s="5">
        <f t="shared" si="46"/>
        <v>0</v>
      </c>
      <c r="H203" s="6">
        <f t="shared" si="47"/>
        <v>0</v>
      </c>
      <c r="I203" s="6">
        <f t="shared" si="48"/>
        <v>0</v>
      </c>
      <c r="J203" s="18">
        <v>27</v>
      </c>
      <c r="K203" s="7">
        <f t="shared" si="49"/>
        <v>0</v>
      </c>
      <c r="L203" s="5" t="s">
        <v>30</v>
      </c>
      <c r="M203" s="18">
        <v>21</v>
      </c>
      <c r="N203" s="18">
        <v>0.14000000000000001</v>
      </c>
      <c r="P203" s="18">
        <v>185</v>
      </c>
      <c r="Q203" s="9">
        <f t="shared" si="50"/>
        <v>25.900000000000002</v>
      </c>
      <c r="R203" s="8">
        <f t="shared" si="51"/>
        <v>0</v>
      </c>
      <c r="S203" s="8">
        <f t="shared" si="52"/>
        <v>25.900000000000002</v>
      </c>
      <c r="U203" s="8" t="e">
        <f t="shared" si="53"/>
        <v>#DIV/0!</v>
      </c>
      <c r="X203" s="116" t="e">
        <f t="shared" si="54"/>
        <v>#DIV/0!</v>
      </c>
      <c r="Y203" s="18">
        <v>0</v>
      </c>
      <c r="Z203" s="18">
        <f t="shared" si="43"/>
        <v>0</v>
      </c>
      <c r="AA203" s="18">
        <f t="shared" si="44"/>
        <v>0</v>
      </c>
      <c r="AB203" s="18">
        <f t="shared" si="45"/>
        <v>0</v>
      </c>
    </row>
    <row r="204" spans="1:29" s="18" customFormat="1" x14ac:dyDescent="0.25">
      <c r="E204" s="17"/>
      <c r="G204" s="5">
        <f t="shared" si="46"/>
        <v>0</v>
      </c>
      <c r="H204" s="6">
        <f t="shared" si="47"/>
        <v>0</v>
      </c>
      <c r="I204" s="6">
        <f t="shared" si="48"/>
        <v>0</v>
      </c>
      <c r="J204" s="18">
        <v>27</v>
      </c>
      <c r="K204" s="7">
        <f t="shared" si="49"/>
        <v>0</v>
      </c>
      <c r="L204" s="5" t="s">
        <v>30</v>
      </c>
      <c r="M204" s="18">
        <v>16</v>
      </c>
      <c r="N204" s="18">
        <v>0.09</v>
      </c>
      <c r="P204" s="18">
        <v>185</v>
      </c>
      <c r="Q204" s="9">
        <f t="shared" si="50"/>
        <v>16.649999999999999</v>
      </c>
      <c r="R204" s="8">
        <f t="shared" si="51"/>
        <v>0</v>
      </c>
      <c r="S204" s="8">
        <f t="shared" si="52"/>
        <v>16.649999999999999</v>
      </c>
      <c r="U204" s="8" t="e">
        <f t="shared" si="53"/>
        <v>#DIV/0!</v>
      </c>
      <c r="X204" s="116" t="e">
        <f t="shared" si="54"/>
        <v>#DIV/0!</v>
      </c>
      <c r="Y204" s="18">
        <v>0</v>
      </c>
      <c r="Z204" s="18">
        <f t="shared" si="43"/>
        <v>0</v>
      </c>
      <c r="AA204" s="18">
        <f t="shared" si="44"/>
        <v>0</v>
      </c>
      <c r="AB204" s="18">
        <f t="shared" si="45"/>
        <v>0</v>
      </c>
    </row>
    <row r="205" spans="1:29" s="18" customFormat="1" x14ac:dyDescent="0.25">
      <c r="E205" s="17"/>
      <c r="G205" s="5">
        <f t="shared" si="46"/>
        <v>0</v>
      </c>
      <c r="H205" s="6">
        <f t="shared" si="47"/>
        <v>0</v>
      </c>
      <c r="I205" s="6">
        <f t="shared" si="48"/>
        <v>0</v>
      </c>
      <c r="J205" s="18">
        <v>27</v>
      </c>
      <c r="K205" s="7">
        <f t="shared" si="49"/>
        <v>0</v>
      </c>
      <c r="L205" s="5" t="s">
        <v>30</v>
      </c>
      <c r="M205" s="18">
        <v>70</v>
      </c>
      <c r="N205" s="18">
        <v>0.25</v>
      </c>
      <c r="P205" s="18">
        <v>120</v>
      </c>
      <c r="Q205" s="9">
        <f t="shared" si="50"/>
        <v>30</v>
      </c>
      <c r="R205" s="8">
        <f t="shared" si="51"/>
        <v>0</v>
      </c>
      <c r="S205" s="8">
        <f t="shared" si="52"/>
        <v>30</v>
      </c>
      <c r="U205" s="8" t="e">
        <f t="shared" si="53"/>
        <v>#DIV/0!</v>
      </c>
      <c r="X205" s="116" t="e">
        <f t="shared" si="54"/>
        <v>#DIV/0!</v>
      </c>
      <c r="Y205" s="18">
        <v>0</v>
      </c>
      <c r="Z205" s="18">
        <f t="shared" si="43"/>
        <v>0</v>
      </c>
      <c r="AA205" s="18">
        <f t="shared" si="44"/>
        <v>0</v>
      </c>
      <c r="AB205" s="18">
        <f t="shared" si="45"/>
        <v>0</v>
      </c>
    </row>
    <row r="206" spans="1:29" s="18" customFormat="1" x14ac:dyDescent="0.25">
      <c r="E206" s="17"/>
      <c r="G206" s="5">
        <f t="shared" si="46"/>
        <v>0</v>
      </c>
      <c r="H206" s="6">
        <f t="shared" si="47"/>
        <v>0</v>
      </c>
      <c r="I206" s="6">
        <f t="shared" si="48"/>
        <v>0</v>
      </c>
      <c r="J206" s="18">
        <v>27</v>
      </c>
      <c r="K206" s="7">
        <f t="shared" si="49"/>
        <v>0</v>
      </c>
      <c r="L206" s="5" t="s">
        <v>30</v>
      </c>
      <c r="M206" s="18">
        <v>24</v>
      </c>
      <c r="N206" s="18">
        <v>7.0000000000000007E-2</v>
      </c>
      <c r="P206" s="18">
        <v>120</v>
      </c>
      <c r="Q206" s="9">
        <f t="shared" si="50"/>
        <v>8.4</v>
      </c>
      <c r="R206" s="8">
        <f t="shared" si="51"/>
        <v>0</v>
      </c>
      <c r="S206" s="8">
        <f t="shared" si="52"/>
        <v>8.4</v>
      </c>
      <c r="U206" s="8" t="e">
        <f t="shared" si="53"/>
        <v>#DIV/0!</v>
      </c>
      <c r="X206" s="116" t="e">
        <f t="shared" si="54"/>
        <v>#DIV/0!</v>
      </c>
      <c r="Y206" s="18">
        <v>0</v>
      </c>
      <c r="Z206" s="18">
        <f t="shared" si="43"/>
        <v>0</v>
      </c>
      <c r="AA206" s="18">
        <f t="shared" si="44"/>
        <v>0</v>
      </c>
      <c r="AB206" s="18">
        <f t="shared" si="45"/>
        <v>0</v>
      </c>
    </row>
    <row r="207" spans="1:29" x14ac:dyDescent="0.25">
      <c r="Y207" s="18"/>
      <c r="Z207" s="18"/>
      <c r="AA207" s="18"/>
      <c r="AB207" s="18"/>
      <c r="AC207" s="18"/>
    </row>
    <row r="208" spans="1:29" s="18" customFormat="1" x14ac:dyDescent="0.25">
      <c r="A208" s="17">
        <v>49</v>
      </c>
      <c r="B208" s="18">
        <v>14</v>
      </c>
      <c r="C208" s="18">
        <v>1</v>
      </c>
      <c r="D208" s="18" t="s">
        <v>29</v>
      </c>
      <c r="E208" s="39" t="s">
        <v>122</v>
      </c>
      <c r="F208" s="18">
        <v>3.2</v>
      </c>
      <c r="G208" s="5">
        <f t="shared" ref="G208:G214" si="55">+F208-O208/5</f>
        <v>2.9560000000000004</v>
      </c>
      <c r="H208" s="6">
        <f t="shared" ref="H208:H214" si="56">G208*7%</f>
        <v>0.20692000000000005</v>
      </c>
      <c r="I208" s="6">
        <f t="shared" ref="I208:I214" si="57">G208+H208</f>
        <v>3.1629200000000006</v>
      </c>
      <c r="J208" s="18">
        <v>27</v>
      </c>
      <c r="K208" s="7">
        <f t="shared" ref="K208:K214" si="58">I208*J208</f>
        <v>85.398840000000021</v>
      </c>
      <c r="L208" s="5" t="s">
        <v>30</v>
      </c>
      <c r="M208" s="18">
        <v>1</v>
      </c>
      <c r="N208" s="18">
        <v>0.75</v>
      </c>
      <c r="O208" s="18">
        <v>1.22</v>
      </c>
      <c r="P208" s="18">
        <v>1200</v>
      </c>
      <c r="Q208" s="9">
        <f t="shared" ref="Q208:Q214" si="59">N208*P208</f>
        <v>900</v>
      </c>
      <c r="R208" s="8">
        <f t="shared" ref="R208:R214" si="60">G208*13</f>
        <v>38.428000000000004</v>
      </c>
      <c r="S208" s="8">
        <f t="shared" ref="S208:S214" si="61">+R208+Q208+K208</f>
        <v>1023.8268400000001</v>
      </c>
      <c r="T208" s="8">
        <f>S208+S209+S210+S211+S212+S213+S214</f>
        <v>1137.2268400000003</v>
      </c>
      <c r="U208" s="8">
        <f t="shared" ref="U208:U214" si="62">T208/C208</f>
        <v>1137.2268400000003</v>
      </c>
      <c r="X208" s="116">
        <f>U208*1.65</f>
        <v>1876.4242860000004</v>
      </c>
      <c r="Y208" s="18">
        <v>1879</v>
      </c>
      <c r="Z208" s="18">
        <f t="shared" si="43"/>
        <v>15032</v>
      </c>
      <c r="AA208" s="18">
        <f t="shared" ref="AA208:AA214" si="63">Y208*3.5</f>
        <v>6576.5</v>
      </c>
      <c r="AB208" s="18">
        <f t="shared" ref="AB208:AB214" si="64">Y208*0.9</f>
        <v>1691.1000000000001</v>
      </c>
    </row>
    <row r="209" spans="1:29" s="18" customFormat="1" x14ac:dyDescent="0.25">
      <c r="E209" s="14" t="s">
        <v>123</v>
      </c>
      <c r="G209" s="5">
        <f t="shared" si="55"/>
        <v>0</v>
      </c>
      <c r="H209" s="6">
        <f t="shared" si="56"/>
        <v>0</v>
      </c>
      <c r="I209" s="6">
        <f t="shared" si="57"/>
        <v>0</v>
      </c>
      <c r="J209" s="18">
        <v>27</v>
      </c>
      <c r="K209" s="7">
        <f t="shared" si="58"/>
        <v>0</v>
      </c>
      <c r="L209" s="5" t="s">
        <v>30</v>
      </c>
      <c r="M209" s="18">
        <v>2</v>
      </c>
      <c r="N209" s="18">
        <v>0.09</v>
      </c>
      <c r="P209" s="18">
        <v>260</v>
      </c>
      <c r="Q209" s="9">
        <f t="shared" si="59"/>
        <v>23.4</v>
      </c>
      <c r="R209" s="8">
        <f t="shared" si="60"/>
        <v>0</v>
      </c>
      <c r="S209" s="8">
        <f t="shared" si="61"/>
        <v>23.4</v>
      </c>
      <c r="U209" s="8" t="e">
        <f t="shared" si="62"/>
        <v>#DIV/0!</v>
      </c>
      <c r="X209" s="116" t="e">
        <f t="shared" ref="X209:X214" si="65">U209*1.8</f>
        <v>#DIV/0!</v>
      </c>
      <c r="Y209" s="18">
        <v>0</v>
      </c>
      <c r="Z209" s="18">
        <f t="shared" si="43"/>
        <v>0</v>
      </c>
      <c r="AA209" s="18">
        <f t="shared" si="63"/>
        <v>0</v>
      </c>
      <c r="AB209" s="18">
        <f t="shared" si="64"/>
        <v>0</v>
      </c>
    </row>
    <row r="210" spans="1:29" s="18" customFormat="1" x14ac:dyDescent="0.25">
      <c r="E210" s="17"/>
      <c r="G210" s="5">
        <f t="shared" si="55"/>
        <v>0</v>
      </c>
      <c r="H210" s="6">
        <f t="shared" si="56"/>
        <v>0</v>
      </c>
      <c r="I210" s="6">
        <f t="shared" si="57"/>
        <v>0</v>
      </c>
      <c r="J210" s="18">
        <v>27</v>
      </c>
      <c r="K210" s="7">
        <f t="shared" si="58"/>
        <v>0</v>
      </c>
      <c r="L210" s="5" t="s">
        <v>30</v>
      </c>
      <c r="M210" s="18">
        <v>16</v>
      </c>
      <c r="N210" s="18">
        <v>0.24</v>
      </c>
      <c r="P210" s="18">
        <v>260</v>
      </c>
      <c r="Q210" s="9">
        <f t="shared" si="59"/>
        <v>62.4</v>
      </c>
      <c r="R210" s="8">
        <f t="shared" si="60"/>
        <v>0</v>
      </c>
      <c r="S210" s="8">
        <f t="shared" si="61"/>
        <v>62.4</v>
      </c>
      <c r="U210" s="8" t="e">
        <f t="shared" si="62"/>
        <v>#DIV/0!</v>
      </c>
      <c r="X210" s="116" t="e">
        <f t="shared" si="65"/>
        <v>#DIV/0!</v>
      </c>
      <c r="Y210" s="18">
        <v>0</v>
      </c>
      <c r="Z210" s="18">
        <f t="shared" si="43"/>
        <v>0</v>
      </c>
      <c r="AA210" s="18">
        <f t="shared" si="63"/>
        <v>0</v>
      </c>
      <c r="AB210" s="18">
        <f t="shared" si="64"/>
        <v>0</v>
      </c>
    </row>
    <row r="211" spans="1:29" s="18" customFormat="1" x14ac:dyDescent="0.25">
      <c r="E211" s="17"/>
      <c r="G211" s="5">
        <f t="shared" si="55"/>
        <v>0</v>
      </c>
      <c r="H211" s="6">
        <f t="shared" si="56"/>
        <v>0</v>
      </c>
      <c r="I211" s="6">
        <f t="shared" si="57"/>
        <v>0</v>
      </c>
      <c r="J211" s="18">
        <v>27</v>
      </c>
      <c r="K211" s="7">
        <f t="shared" si="58"/>
        <v>0</v>
      </c>
      <c r="L211" s="5" t="s">
        <v>30</v>
      </c>
      <c r="M211" s="18">
        <v>4</v>
      </c>
      <c r="N211" s="18">
        <v>0.04</v>
      </c>
      <c r="P211" s="18">
        <v>260</v>
      </c>
      <c r="Q211" s="9">
        <f t="shared" si="59"/>
        <v>10.4</v>
      </c>
      <c r="R211" s="8">
        <f t="shared" si="60"/>
        <v>0</v>
      </c>
      <c r="S211" s="8">
        <f t="shared" si="61"/>
        <v>10.4</v>
      </c>
      <c r="U211" s="8" t="e">
        <f t="shared" si="62"/>
        <v>#DIV/0!</v>
      </c>
      <c r="X211" s="116" t="e">
        <f t="shared" si="65"/>
        <v>#DIV/0!</v>
      </c>
      <c r="Y211" s="18">
        <v>0</v>
      </c>
      <c r="Z211" s="18">
        <f t="shared" si="43"/>
        <v>0</v>
      </c>
      <c r="AA211" s="18">
        <f t="shared" si="63"/>
        <v>0</v>
      </c>
      <c r="AB211" s="18">
        <f t="shared" si="64"/>
        <v>0</v>
      </c>
    </row>
    <row r="212" spans="1:29" s="18" customFormat="1" x14ac:dyDescent="0.25">
      <c r="E212" s="17"/>
      <c r="G212" s="5">
        <f t="shared" si="55"/>
        <v>0</v>
      </c>
      <c r="H212" s="6">
        <f t="shared" si="56"/>
        <v>0</v>
      </c>
      <c r="I212" s="6">
        <f t="shared" si="57"/>
        <v>0</v>
      </c>
      <c r="J212" s="18">
        <v>27</v>
      </c>
      <c r="K212" s="7">
        <f t="shared" si="58"/>
        <v>0</v>
      </c>
      <c r="L212" s="5" t="s">
        <v>30</v>
      </c>
      <c r="M212" s="18">
        <v>4</v>
      </c>
      <c r="N212" s="18">
        <v>0.03</v>
      </c>
      <c r="P212" s="18">
        <v>185</v>
      </c>
      <c r="Q212" s="9">
        <f t="shared" si="59"/>
        <v>5.55</v>
      </c>
      <c r="R212" s="8">
        <f t="shared" si="60"/>
        <v>0</v>
      </c>
      <c r="S212" s="8">
        <f t="shared" si="61"/>
        <v>5.55</v>
      </c>
      <c r="U212" s="8" t="e">
        <f t="shared" si="62"/>
        <v>#DIV/0!</v>
      </c>
      <c r="X212" s="116" t="e">
        <f t="shared" si="65"/>
        <v>#DIV/0!</v>
      </c>
      <c r="Y212" s="18">
        <v>0</v>
      </c>
      <c r="Z212" s="18">
        <f t="shared" si="43"/>
        <v>0</v>
      </c>
      <c r="AA212" s="18">
        <f t="shared" si="63"/>
        <v>0</v>
      </c>
      <c r="AB212" s="18">
        <f t="shared" si="64"/>
        <v>0</v>
      </c>
    </row>
    <row r="213" spans="1:29" s="18" customFormat="1" x14ac:dyDescent="0.25">
      <c r="E213" s="17"/>
      <c r="G213" s="5">
        <f t="shared" si="55"/>
        <v>0</v>
      </c>
      <c r="H213" s="6">
        <f t="shared" si="56"/>
        <v>0</v>
      </c>
      <c r="I213" s="6">
        <f t="shared" si="57"/>
        <v>0</v>
      </c>
      <c r="J213" s="18">
        <v>27</v>
      </c>
      <c r="K213" s="7">
        <f t="shared" si="58"/>
        <v>0</v>
      </c>
      <c r="L213" s="5" t="s">
        <v>30</v>
      </c>
      <c r="M213" s="18">
        <v>8</v>
      </c>
      <c r="N213" s="18">
        <v>0.05</v>
      </c>
      <c r="P213" s="18">
        <v>185</v>
      </c>
      <c r="Q213" s="9">
        <f t="shared" si="59"/>
        <v>9.25</v>
      </c>
      <c r="R213" s="8">
        <f t="shared" si="60"/>
        <v>0</v>
      </c>
      <c r="S213" s="8">
        <f t="shared" si="61"/>
        <v>9.25</v>
      </c>
      <c r="U213" s="8" t="e">
        <f t="shared" si="62"/>
        <v>#DIV/0!</v>
      </c>
      <c r="X213" s="116" t="e">
        <f t="shared" si="65"/>
        <v>#DIV/0!</v>
      </c>
      <c r="Y213" s="18">
        <v>0</v>
      </c>
      <c r="Z213" s="18">
        <f t="shared" si="43"/>
        <v>0</v>
      </c>
      <c r="AA213" s="18">
        <f t="shared" si="63"/>
        <v>0</v>
      </c>
      <c r="AB213" s="18">
        <f t="shared" si="64"/>
        <v>0</v>
      </c>
    </row>
    <row r="214" spans="1:29" s="18" customFormat="1" x14ac:dyDescent="0.25">
      <c r="E214" s="17"/>
      <c r="G214" s="5">
        <f t="shared" si="55"/>
        <v>0</v>
      </c>
      <c r="H214" s="6">
        <f t="shared" si="56"/>
        <v>0</v>
      </c>
      <c r="I214" s="6">
        <f t="shared" si="57"/>
        <v>0</v>
      </c>
      <c r="J214" s="18">
        <v>27</v>
      </c>
      <c r="K214" s="7">
        <f t="shared" si="58"/>
        <v>0</v>
      </c>
      <c r="L214" s="5" t="s">
        <v>30</v>
      </c>
      <c r="M214" s="18">
        <v>8</v>
      </c>
      <c r="N214" s="18">
        <v>0.02</v>
      </c>
      <c r="P214" s="18">
        <v>120</v>
      </c>
      <c r="Q214" s="9">
        <f t="shared" si="59"/>
        <v>2.4</v>
      </c>
      <c r="R214" s="8">
        <f t="shared" si="60"/>
        <v>0</v>
      </c>
      <c r="S214" s="8">
        <f t="shared" si="61"/>
        <v>2.4</v>
      </c>
      <c r="U214" s="8" t="e">
        <f t="shared" si="62"/>
        <v>#DIV/0!</v>
      </c>
      <c r="X214" s="116" t="e">
        <f t="shared" si="65"/>
        <v>#DIV/0!</v>
      </c>
      <c r="Y214" s="18">
        <v>0</v>
      </c>
      <c r="Z214" s="18">
        <f t="shared" si="43"/>
        <v>0</v>
      </c>
      <c r="AA214" s="18">
        <f t="shared" si="63"/>
        <v>0</v>
      </c>
      <c r="AB214" s="18">
        <f t="shared" si="64"/>
        <v>0</v>
      </c>
    </row>
    <row r="216" spans="1:29" s="18" customFormat="1" x14ac:dyDescent="0.25">
      <c r="A216" s="17">
        <v>50</v>
      </c>
      <c r="B216" s="18">
        <v>10</v>
      </c>
      <c r="C216" s="18">
        <v>1</v>
      </c>
      <c r="D216" s="18" t="s">
        <v>36</v>
      </c>
      <c r="E216" s="18" t="s">
        <v>124</v>
      </c>
      <c r="F216" s="18">
        <v>1.6</v>
      </c>
      <c r="G216" s="5">
        <f>+F216-O216/5</f>
        <v>1.56</v>
      </c>
      <c r="H216" s="6">
        <f>G216*7%</f>
        <v>0.10920000000000002</v>
      </c>
      <c r="I216" s="6">
        <f>G216+H216</f>
        <v>1.6692</v>
      </c>
      <c r="J216" s="18">
        <v>20</v>
      </c>
      <c r="K216" s="7">
        <f>I216*J216</f>
        <v>33.384</v>
      </c>
      <c r="L216" s="10" t="s">
        <v>30</v>
      </c>
      <c r="M216" s="18">
        <v>56</v>
      </c>
      <c r="N216" s="18">
        <v>0.2</v>
      </c>
      <c r="O216" s="13">
        <v>0.2</v>
      </c>
      <c r="P216" s="13">
        <v>110</v>
      </c>
      <c r="Q216" s="9">
        <f>N216*P216</f>
        <v>22</v>
      </c>
      <c r="R216" s="8">
        <f>G216*13</f>
        <v>20.28</v>
      </c>
      <c r="S216" s="8">
        <f>+R216+Q216+K216</f>
        <v>75.664000000000001</v>
      </c>
      <c r="T216" s="8">
        <f>S216+S217</f>
        <v>75.664000000000001</v>
      </c>
      <c r="U216" s="8">
        <f>T216/C216</f>
        <v>75.664000000000001</v>
      </c>
      <c r="X216" s="116">
        <f>U216*2</f>
        <v>151.328</v>
      </c>
      <c r="Y216" s="18">
        <v>149</v>
      </c>
      <c r="Z216" s="18">
        <f>Y216*8</f>
        <v>1192</v>
      </c>
      <c r="AA216" s="18">
        <f>Y216*3.5</f>
        <v>521.5</v>
      </c>
      <c r="AB216" s="18">
        <f>Y216*0.9</f>
        <v>134.1</v>
      </c>
    </row>
    <row r="217" spans="1:29" s="18" customFormat="1" x14ac:dyDescent="0.25">
      <c r="E217" s="14" t="s">
        <v>125</v>
      </c>
      <c r="G217" s="5">
        <f>+F217-O217/5</f>
        <v>0</v>
      </c>
      <c r="H217" s="6">
        <f>G217*7%</f>
        <v>0</v>
      </c>
      <c r="I217" s="6">
        <f>G217+H217</f>
        <v>0</v>
      </c>
      <c r="J217" s="18">
        <v>20</v>
      </c>
      <c r="K217" s="7">
        <f>I217*J217</f>
        <v>0</v>
      </c>
      <c r="L217" s="5"/>
      <c r="Q217" s="9">
        <f>N217*P217</f>
        <v>0</v>
      </c>
      <c r="R217" s="8">
        <f>G217*13</f>
        <v>0</v>
      </c>
      <c r="S217" s="8">
        <f>+R217+Q217+K217</f>
        <v>0</v>
      </c>
      <c r="U217" s="8" t="e">
        <f>T217/C217</f>
        <v>#DIV/0!</v>
      </c>
      <c r="X217" s="116" t="e">
        <f>U217*1.8</f>
        <v>#DIV/0!</v>
      </c>
      <c r="Y217" s="18">
        <v>0</v>
      </c>
      <c r="Z217" s="18">
        <f>Y217*8</f>
        <v>0</v>
      </c>
      <c r="AA217" s="18">
        <f>Y217*3.5</f>
        <v>0</v>
      </c>
      <c r="AB217" s="18">
        <f>Y217*0.9</f>
        <v>0</v>
      </c>
    </row>
    <row r="219" spans="1:29" s="18" customFormat="1" x14ac:dyDescent="0.25">
      <c r="A219" s="17">
        <v>51</v>
      </c>
      <c r="B219" s="18">
        <v>10</v>
      </c>
      <c r="C219" s="18">
        <v>1</v>
      </c>
      <c r="D219" s="18" t="s">
        <v>29</v>
      </c>
      <c r="E219" s="18" t="s">
        <v>126</v>
      </c>
      <c r="F219" s="18">
        <v>4.5</v>
      </c>
      <c r="G219" s="5">
        <f>+F219-O219/5</f>
        <v>4.43</v>
      </c>
      <c r="H219" s="6">
        <f>G219*7%</f>
        <v>0.31009999999999999</v>
      </c>
      <c r="I219" s="6">
        <f>G219+H219</f>
        <v>4.7401</v>
      </c>
      <c r="J219" s="18">
        <v>20</v>
      </c>
      <c r="K219" s="7">
        <f>I219*J219</f>
        <v>94.801999999999992</v>
      </c>
      <c r="L219" s="10" t="s">
        <v>30</v>
      </c>
      <c r="M219" s="18">
        <v>123</v>
      </c>
      <c r="N219" s="18">
        <v>0.35</v>
      </c>
      <c r="O219" s="13">
        <v>0.35</v>
      </c>
      <c r="P219" s="13">
        <v>110</v>
      </c>
      <c r="Q219" s="9">
        <f>N219*P219</f>
        <v>38.5</v>
      </c>
      <c r="R219" s="8">
        <f>G219*13</f>
        <v>57.589999999999996</v>
      </c>
      <c r="S219" s="8">
        <f>+R219+Q219+K219</f>
        <v>190.892</v>
      </c>
      <c r="T219" s="8">
        <f>S219+S220</f>
        <v>190.892</v>
      </c>
      <c r="U219" s="8">
        <f>T219/C219</f>
        <v>190.892</v>
      </c>
      <c r="X219" s="116">
        <f>U219*1.8</f>
        <v>343.60559999999998</v>
      </c>
      <c r="Y219" s="18">
        <v>339</v>
      </c>
      <c r="Z219" s="18">
        <f>Y219*8</f>
        <v>2712</v>
      </c>
      <c r="AA219" s="18">
        <f>Y219*3.5</f>
        <v>1186.5</v>
      </c>
      <c r="AB219" s="18">
        <f>Y219*0.9</f>
        <v>305.10000000000002</v>
      </c>
    </row>
    <row r="220" spans="1:29" s="18" customFormat="1" x14ac:dyDescent="0.25">
      <c r="E220" s="14" t="s">
        <v>127</v>
      </c>
      <c r="G220" s="5">
        <f>+F220-O220/5</f>
        <v>0</v>
      </c>
      <c r="H220" s="6">
        <f>G220*7%</f>
        <v>0</v>
      </c>
      <c r="I220" s="6">
        <f>G220+H220</f>
        <v>0</v>
      </c>
      <c r="J220" s="18">
        <v>20</v>
      </c>
      <c r="K220" s="7">
        <f>I220*J220</f>
        <v>0</v>
      </c>
      <c r="L220" s="5"/>
      <c r="Q220" s="9">
        <f>N220*P220</f>
        <v>0</v>
      </c>
      <c r="R220" s="8">
        <f>G220*13</f>
        <v>0</v>
      </c>
      <c r="S220" s="8">
        <f>+R220+Q220+K220</f>
        <v>0</v>
      </c>
      <c r="U220" s="8" t="e">
        <f>T220/C220</f>
        <v>#DIV/0!</v>
      </c>
      <c r="X220" s="116" t="e">
        <f>U220*1.8</f>
        <v>#DIV/0!</v>
      </c>
      <c r="Y220" s="18">
        <v>0</v>
      </c>
      <c r="Z220" s="18">
        <f>Y220*8</f>
        <v>0</v>
      </c>
      <c r="AA220" s="18">
        <f>Y220*3.5</f>
        <v>0</v>
      </c>
      <c r="AB220" s="18">
        <f>Y220*0.9</f>
        <v>0</v>
      </c>
    </row>
    <row r="222" spans="1:29" s="17" customFormat="1" x14ac:dyDescent="0.25">
      <c r="A222" s="17">
        <v>52</v>
      </c>
      <c r="B222" s="17">
        <v>925</v>
      </c>
      <c r="C222" s="17">
        <v>1</v>
      </c>
      <c r="D222" s="18" t="s">
        <v>29</v>
      </c>
      <c r="E222" s="17" t="s">
        <v>128</v>
      </c>
      <c r="F222" s="17">
        <v>3</v>
      </c>
      <c r="G222" s="10">
        <f>+F222-O222/5</f>
        <v>2.71</v>
      </c>
      <c r="H222" s="11">
        <f>G222*7%</f>
        <v>0.18970000000000001</v>
      </c>
      <c r="I222" s="11">
        <f>G222+H222</f>
        <v>2.8997000000000002</v>
      </c>
      <c r="J222" s="17">
        <v>1</v>
      </c>
      <c r="K222" s="7">
        <f>I222*J222</f>
        <v>2.8997000000000002</v>
      </c>
      <c r="L222" s="10" t="s">
        <v>32</v>
      </c>
      <c r="M222" s="17">
        <v>1</v>
      </c>
      <c r="N222" s="18">
        <v>0.75</v>
      </c>
      <c r="O222" s="13">
        <v>1.45</v>
      </c>
      <c r="P222" s="13">
        <v>65</v>
      </c>
      <c r="Q222" s="9">
        <f>N222*P222</f>
        <v>48.75</v>
      </c>
      <c r="R222" s="7">
        <f>G222*6</f>
        <v>16.259999999999998</v>
      </c>
      <c r="S222" s="7">
        <f>+R222+Q222+K222</f>
        <v>67.909699999999987</v>
      </c>
      <c r="T222" s="7">
        <f>S222+S223+S224+S225</f>
        <v>127.40969999999999</v>
      </c>
      <c r="U222" s="7">
        <f>T222/C222</f>
        <v>127.40969999999999</v>
      </c>
      <c r="X222" s="117">
        <f>U222*1.8</f>
        <v>229.33745999999999</v>
      </c>
      <c r="Y222" s="18">
        <v>229</v>
      </c>
      <c r="Z222" s="18">
        <f>Y222*8</f>
        <v>1832</v>
      </c>
      <c r="AA222" s="18">
        <f>Y222*3.5</f>
        <v>801.5</v>
      </c>
      <c r="AB222" s="18">
        <f>Y222*0.9</f>
        <v>206.1</v>
      </c>
      <c r="AC222" s="18"/>
    </row>
    <row r="223" spans="1:29" s="17" customFormat="1" x14ac:dyDescent="0.25">
      <c r="E223" s="14" t="s">
        <v>129</v>
      </c>
      <c r="G223" s="10">
        <f>+F223-O223/5</f>
        <v>0</v>
      </c>
      <c r="H223" s="11">
        <f>G223*7%</f>
        <v>0</v>
      </c>
      <c r="I223" s="11">
        <f>G223+H223</f>
        <v>0</v>
      </c>
      <c r="J223" s="17">
        <v>1</v>
      </c>
      <c r="K223" s="7">
        <f>I223*J223</f>
        <v>0</v>
      </c>
      <c r="L223" s="10" t="s">
        <v>32</v>
      </c>
      <c r="M223" s="18">
        <v>52</v>
      </c>
      <c r="N223" s="18">
        <v>0.49</v>
      </c>
      <c r="P223" s="13">
        <v>85</v>
      </c>
      <c r="Q223" s="9">
        <f>N223*P223</f>
        <v>41.65</v>
      </c>
      <c r="R223" s="7">
        <f>G223*6</f>
        <v>0</v>
      </c>
      <c r="S223" s="7">
        <f>+R223+Q223+K223</f>
        <v>41.65</v>
      </c>
      <c r="U223" s="7" t="e">
        <f>T223/C223</f>
        <v>#DIV/0!</v>
      </c>
      <c r="X223" s="117" t="e">
        <f>U223*1.8</f>
        <v>#DIV/0!</v>
      </c>
      <c r="Y223" s="18">
        <v>0</v>
      </c>
      <c r="Z223" s="18">
        <f>Y223*8</f>
        <v>0</v>
      </c>
      <c r="AA223" s="18">
        <f>Y223*3.5</f>
        <v>0</v>
      </c>
      <c r="AB223" s="18">
        <f>Y223*0.9</f>
        <v>0</v>
      </c>
      <c r="AC223" s="18"/>
    </row>
    <row r="224" spans="1:29" s="17" customFormat="1" x14ac:dyDescent="0.25">
      <c r="G224" s="10">
        <f>+F224-O224/5</f>
        <v>0</v>
      </c>
      <c r="H224" s="11">
        <f>G224*7%</f>
        <v>0</v>
      </c>
      <c r="I224" s="11">
        <f>G224+H224</f>
        <v>0</v>
      </c>
      <c r="J224" s="17">
        <v>1</v>
      </c>
      <c r="K224" s="7">
        <f>I224*J224</f>
        <v>0</v>
      </c>
      <c r="L224" s="10" t="s">
        <v>30</v>
      </c>
      <c r="M224" s="18">
        <v>6</v>
      </c>
      <c r="N224" s="18">
        <v>0.05</v>
      </c>
      <c r="P224" s="13">
        <v>85</v>
      </c>
      <c r="Q224" s="9">
        <f>N224*P224</f>
        <v>4.25</v>
      </c>
      <c r="R224" s="7">
        <f>G224*6</f>
        <v>0</v>
      </c>
      <c r="S224" s="7">
        <f>+R224+Q224+K224</f>
        <v>4.25</v>
      </c>
      <c r="U224" s="7" t="e">
        <f>T224/C224</f>
        <v>#DIV/0!</v>
      </c>
      <c r="X224" s="117" t="e">
        <f>U224*1.8</f>
        <v>#DIV/0!</v>
      </c>
      <c r="Y224" s="18">
        <v>0</v>
      </c>
      <c r="Z224" s="18">
        <f>Y224*8</f>
        <v>0</v>
      </c>
      <c r="AA224" s="18">
        <f>Y224*3.5</f>
        <v>0</v>
      </c>
      <c r="AB224" s="18">
        <f>Y224*0.9</f>
        <v>0</v>
      </c>
      <c r="AC224" s="18"/>
    </row>
    <row r="225" spans="1:29" s="17" customFormat="1" x14ac:dyDescent="0.25">
      <c r="G225" s="10">
        <f>+F225-O225/5</f>
        <v>0</v>
      </c>
      <c r="H225" s="11">
        <f>G225*7%</f>
        <v>0</v>
      </c>
      <c r="I225" s="11">
        <f>G225+H225</f>
        <v>0</v>
      </c>
      <c r="J225" s="17">
        <v>1</v>
      </c>
      <c r="K225" s="7">
        <f>I225*J225</f>
        <v>0</v>
      </c>
      <c r="L225" s="10" t="s">
        <v>30</v>
      </c>
      <c r="M225" s="18">
        <v>32</v>
      </c>
      <c r="N225" s="18">
        <v>0.16</v>
      </c>
      <c r="P225" s="13">
        <v>85</v>
      </c>
      <c r="Q225" s="9">
        <f>N225*P225</f>
        <v>13.6</v>
      </c>
      <c r="R225" s="7">
        <f>G225*6</f>
        <v>0</v>
      </c>
      <c r="S225" s="7">
        <f>+R225+Q225+K225</f>
        <v>13.6</v>
      </c>
      <c r="U225" s="7" t="e">
        <f>T225/C225</f>
        <v>#DIV/0!</v>
      </c>
      <c r="X225" s="117" t="e">
        <f>U225*1.8</f>
        <v>#DIV/0!</v>
      </c>
      <c r="Y225" s="18">
        <v>0</v>
      </c>
      <c r="Z225" s="18">
        <f>Y225*8</f>
        <v>0</v>
      </c>
      <c r="AA225" s="18">
        <f>Y225*3.5</f>
        <v>0</v>
      </c>
      <c r="AB225" s="18">
        <f>Y225*0.9</f>
        <v>0</v>
      </c>
      <c r="AC225" s="18"/>
    </row>
    <row r="227" spans="1:29" s="18" customFormat="1" x14ac:dyDescent="0.25">
      <c r="A227" s="17">
        <v>53</v>
      </c>
      <c r="B227" s="18">
        <v>14</v>
      </c>
      <c r="C227" s="18">
        <v>1</v>
      </c>
      <c r="D227" s="18" t="s">
        <v>29</v>
      </c>
      <c r="E227" s="17" t="s">
        <v>130</v>
      </c>
      <c r="F227" s="18">
        <v>3.6</v>
      </c>
      <c r="G227" s="5">
        <f>+F227-O227/5</f>
        <v>3.5100000000000002</v>
      </c>
      <c r="H227" s="6">
        <f>G227*7%</f>
        <v>0.24570000000000003</v>
      </c>
      <c r="I227" s="6">
        <f>G227+H227</f>
        <v>3.7557</v>
      </c>
      <c r="J227" s="18">
        <v>27</v>
      </c>
      <c r="K227" s="7">
        <f>I227*J227</f>
        <v>101.40390000000001</v>
      </c>
      <c r="L227" s="10" t="s">
        <v>30</v>
      </c>
      <c r="M227" s="18">
        <v>1</v>
      </c>
      <c r="N227" s="18">
        <v>0.32</v>
      </c>
      <c r="O227" s="13">
        <v>0.45</v>
      </c>
      <c r="P227" s="13">
        <v>490</v>
      </c>
      <c r="Q227" s="9">
        <f>N227*P227</f>
        <v>156.80000000000001</v>
      </c>
      <c r="R227" s="8">
        <f>G227*13</f>
        <v>45.63</v>
      </c>
      <c r="S227" s="8">
        <f>+R227+Q227+K227</f>
        <v>303.83390000000003</v>
      </c>
      <c r="T227" s="8">
        <f>S227+S228+S229</f>
        <v>323.98390000000001</v>
      </c>
      <c r="U227" s="8">
        <f>T227/C227</f>
        <v>323.98390000000001</v>
      </c>
      <c r="X227" s="116">
        <f>U227*1.8</f>
        <v>583.17102</v>
      </c>
      <c r="Y227" s="18">
        <v>579</v>
      </c>
      <c r="Z227" s="18">
        <f>Y227*8</f>
        <v>4632</v>
      </c>
      <c r="AA227" s="18">
        <f>Y227*3.5</f>
        <v>2026.5</v>
      </c>
      <c r="AB227" s="18">
        <f>Y227*0.9</f>
        <v>521.1</v>
      </c>
    </row>
    <row r="228" spans="1:29" s="18" customFormat="1" x14ac:dyDescent="0.25">
      <c r="E228" s="14" t="s">
        <v>131</v>
      </c>
      <c r="G228" s="5">
        <f>+F228-O228/5</f>
        <v>0</v>
      </c>
      <c r="H228" s="6">
        <f>G228*7%</f>
        <v>0</v>
      </c>
      <c r="I228" s="6">
        <f>G228+H228</f>
        <v>0</v>
      </c>
      <c r="J228" s="18">
        <v>27</v>
      </c>
      <c r="K228" s="7">
        <f>I228*J228</f>
        <v>0</v>
      </c>
      <c r="L228" s="10" t="s">
        <v>30</v>
      </c>
      <c r="M228" s="23">
        <v>14</v>
      </c>
      <c r="N228" s="18">
        <v>7.0000000000000007E-2</v>
      </c>
      <c r="P228" s="17">
        <v>185</v>
      </c>
      <c r="Q228" s="9">
        <f>N228*P228</f>
        <v>12.950000000000001</v>
      </c>
      <c r="R228" s="8">
        <f>G228*13</f>
        <v>0</v>
      </c>
      <c r="S228" s="8">
        <f>+R228+Q228+K228</f>
        <v>12.950000000000001</v>
      </c>
      <c r="U228" s="8" t="e">
        <f>T228/C228</f>
        <v>#DIV/0!</v>
      </c>
      <c r="X228" s="116" t="e">
        <f>U228*1.8</f>
        <v>#DIV/0!</v>
      </c>
      <c r="Y228" s="18">
        <v>0</v>
      </c>
      <c r="Z228" s="18">
        <f>Y228*8</f>
        <v>0</v>
      </c>
      <c r="AA228" s="18">
        <f>Y228*3.5</f>
        <v>0</v>
      </c>
      <c r="AB228" s="18">
        <f>Y228*0.9</f>
        <v>0</v>
      </c>
    </row>
    <row r="229" spans="1:29" s="18" customFormat="1" x14ac:dyDescent="0.25">
      <c r="G229" s="5">
        <f>+F229-O229/5</f>
        <v>0</v>
      </c>
      <c r="H229" s="6">
        <f>G229*7%</f>
        <v>0</v>
      </c>
      <c r="I229" s="6">
        <f>G229+H229</f>
        <v>0</v>
      </c>
      <c r="J229" s="18">
        <v>27</v>
      </c>
      <c r="K229" s="7">
        <f>I229*J229</f>
        <v>0</v>
      </c>
      <c r="L229" s="5" t="s">
        <v>30</v>
      </c>
      <c r="M229" s="23">
        <v>18</v>
      </c>
      <c r="N229" s="18">
        <v>0.06</v>
      </c>
      <c r="P229" s="17">
        <v>120</v>
      </c>
      <c r="Q229" s="9">
        <f>N229*P229</f>
        <v>7.1999999999999993</v>
      </c>
      <c r="R229" s="8">
        <f>G229*13</f>
        <v>0</v>
      </c>
      <c r="S229" s="8">
        <f>+R229+Q229+K229</f>
        <v>7.1999999999999993</v>
      </c>
      <c r="U229" s="8" t="e">
        <f>T229/C229</f>
        <v>#DIV/0!</v>
      </c>
      <c r="X229" s="116" t="e">
        <f>U229*1.8</f>
        <v>#DIV/0!</v>
      </c>
      <c r="Y229" s="18">
        <v>0</v>
      </c>
      <c r="Z229" s="18">
        <f>Y229*8</f>
        <v>0</v>
      </c>
      <c r="AA229" s="18">
        <f>Y229*3.5</f>
        <v>0</v>
      </c>
      <c r="AB229" s="18">
        <f>Y229*0.9</f>
        <v>0</v>
      </c>
    </row>
    <row r="231" spans="1:29" s="18" customFormat="1" x14ac:dyDescent="0.25">
      <c r="A231" s="17">
        <v>54</v>
      </c>
      <c r="B231" s="18">
        <v>10</v>
      </c>
      <c r="C231" s="18">
        <v>1</v>
      </c>
      <c r="D231" s="18" t="s">
        <v>29</v>
      </c>
      <c r="E231" s="17" t="s">
        <v>132</v>
      </c>
      <c r="F231" s="17">
        <v>2.9</v>
      </c>
      <c r="G231" s="5">
        <f>+F231-O231/5</f>
        <v>2.77</v>
      </c>
      <c r="H231" s="6">
        <f>G231*7%</f>
        <v>0.19390000000000002</v>
      </c>
      <c r="I231" s="6">
        <f>G231+H231</f>
        <v>2.9639000000000002</v>
      </c>
      <c r="J231" s="18">
        <v>20</v>
      </c>
      <c r="K231" s="7">
        <f>I231*J231</f>
        <v>59.278000000000006</v>
      </c>
      <c r="L231" s="10" t="s">
        <v>32</v>
      </c>
      <c r="M231" s="18">
        <v>2</v>
      </c>
      <c r="N231" s="18">
        <v>0.2</v>
      </c>
      <c r="O231" s="13">
        <v>0.65</v>
      </c>
      <c r="P231" s="13">
        <v>60</v>
      </c>
      <c r="Q231" s="9">
        <f>N231*P231</f>
        <v>12</v>
      </c>
      <c r="R231" s="8">
        <f>G231*13</f>
        <v>36.01</v>
      </c>
      <c r="S231" s="8">
        <f>+R231+Q231+K231</f>
        <v>107.28800000000001</v>
      </c>
      <c r="T231" s="8">
        <f>S231+S232+S233</f>
        <v>158.58799999999999</v>
      </c>
      <c r="U231" s="8">
        <f>T231/C231</f>
        <v>158.58799999999999</v>
      </c>
      <c r="X231" s="116">
        <f>U231*1.8</f>
        <v>285.45839999999998</v>
      </c>
      <c r="Y231" s="18">
        <v>289</v>
      </c>
      <c r="Z231" s="18">
        <f>Y231*8</f>
        <v>2312</v>
      </c>
      <c r="AA231" s="18">
        <f>Y231*3.5</f>
        <v>1011.5</v>
      </c>
      <c r="AB231" s="18">
        <f>Y231*0.9</f>
        <v>260.10000000000002</v>
      </c>
    </row>
    <row r="232" spans="1:29" s="18" customFormat="1" x14ac:dyDescent="0.25">
      <c r="E232" s="17"/>
      <c r="G232" s="5">
        <f>+F232-O232/5</f>
        <v>0</v>
      </c>
      <c r="H232" s="6">
        <f>G232*7%</f>
        <v>0</v>
      </c>
      <c r="I232" s="6">
        <f>G232+H232</f>
        <v>0</v>
      </c>
      <c r="J232" s="18">
        <v>20</v>
      </c>
      <c r="K232" s="7">
        <f>I232*J232</f>
        <v>0</v>
      </c>
      <c r="L232" s="10" t="s">
        <v>32</v>
      </c>
      <c r="M232" s="23">
        <v>35</v>
      </c>
      <c r="N232" s="18">
        <v>0.16</v>
      </c>
      <c r="P232" s="17">
        <v>85</v>
      </c>
      <c r="Q232" s="9">
        <f>N232*P232</f>
        <v>13.6</v>
      </c>
      <c r="R232" s="8">
        <f>G232*13</f>
        <v>0</v>
      </c>
      <c r="S232" s="8">
        <f>+R232+Q232+K232</f>
        <v>13.6</v>
      </c>
      <c r="U232" s="8" t="e">
        <f>T232/C232</f>
        <v>#DIV/0!</v>
      </c>
      <c r="X232" s="116" t="e">
        <f>U232*1.8</f>
        <v>#DIV/0!</v>
      </c>
      <c r="Y232" s="18">
        <v>0</v>
      </c>
      <c r="Z232" s="18">
        <f>Y232*8</f>
        <v>0</v>
      </c>
      <c r="AA232" s="18">
        <f>Y232*3.5</f>
        <v>0</v>
      </c>
      <c r="AB232" s="18">
        <f>Y232*0.9</f>
        <v>0</v>
      </c>
    </row>
    <row r="233" spans="1:29" s="18" customFormat="1" x14ac:dyDescent="0.25">
      <c r="G233" s="5">
        <f>+F233-O233/5</f>
        <v>0</v>
      </c>
      <c r="H233" s="6">
        <f>G233*7%</f>
        <v>0</v>
      </c>
      <c r="I233" s="6">
        <f>G233+H233</f>
        <v>0</v>
      </c>
      <c r="J233" s="18">
        <v>20</v>
      </c>
      <c r="K233" s="7">
        <f>I233*J233</f>
        <v>0</v>
      </c>
      <c r="L233" s="5" t="s">
        <v>30</v>
      </c>
      <c r="M233" s="23">
        <v>68</v>
      </c>
      <c r="N233" s="18">
        <v>0.28999999999999998</v>
      </c>
      <c r="P233" s="17">
        <v>130</v>
      </c>
      <c r="Q233" s="9">
        <f>N233*P233</f>
        <v>37.699999999999996</v>
      </c>
      <c r="R233" s="8">
        <f>G233*13</f>
        <v>0</v>
      </c>
      <c r="S233" s="8">
        <f>+R233+Q233+K233</f>
        <v>37.699999999999996</v>
      </c>
      <c r="U233" s="8" t="e">
        <f>T233/C233</f>
        <v>#DIV/0!</v>
      </c>
      <c r="X233" s="116" t="e">
        <f>U233*1.8</f>
        <v>#DIV/0!</v>
      </c>
      <c r="Y233" s="18">
        <v>0</v>
      </c>
      <c r="Z233" s="18">
        <f>Y233*8</f>
        <v>0</v>
      </c>
      <c r="AA233" s="18">
        <f>Y233*3.5</f>
        <v>0</v>
      </c>
      <c r="AB233" s="18">
        <f>Y233*0.9</f>
        <v>0</v>
      </c>
    </row>
    <row r="235" spans="1:29" s="17" customFormat="1" x14ac:dyDescent="0.25">
      <c r="A235" s="17">
        <v>55</v>
      </c>
      <c r="B235" s="17">
        <v>14</v>
      </c>
      <c r="C235" s="17">
        <v>1</v>
      </c>
      <c r="D235" s="17" t="s">
        <v>29</v>
      </c>
      <c r="E235" s="18" t="s">
        <v>133</v>
      </c>
      <c r="F235" s="17">
        <v>5.6</v>
      </c>
      <c r="G235" s="10">
        <f>+F235-O235/5</f>
        <v>5.55</v>
      </c>
      <c r="H235" s="11">
        <f>G235*7%</f>
        <v>0.38850000000000001</v>
      </c>
      <c r="I235" s="11">
        <f>G235+H235</f>
        <v>5.9384999999999994</v>
      </c>
      <c r="J235" s="17">
        <v>27</v>
      </c>
      <c r="K235" s="7">
        <f>I235*J235</f>
        <v>160.33949999999999</v>
      </c>
      <c r="L235" s="5" t="s">
        <v>30</v>
      </c>
      <c r="M235" s="17">
        <v>2</v>
      </c>
      <c r="N235" s="17">
        <v>0.25</v>
      </c>
      <c r="O235" s="13">
        <v>0.25</v>
      </c>
      <c r="P235" s="13">
        <v>350</v>
      </c>
      <c r="Q235" s="9">
        <f>N235*P235</f>
        <v>87.5</v>
      </c>
      <c r="R235" s="7">
        <f>G235*13</f>
        <v>72.149999999999991</v>
      </c>
      <c r="S235" s="7">
        <f>+R235+Q235+K235</f>
        <v>319.98949999999996</v>
      </c>
      <c r="T235" s="7">
        <f>S235+S236</f>
        <v>319.98949999999996</v>
      </c>
      <c r="U235" s="7">
        <f>T235/C235</f>
        <v>319.98949999999996</v>
      </c>
      <c r="X235" s="117">
        <f>U235*1.8</f>
        <v>575.98109999999997</v>
      </c>
      <c r="Y235" s="17">
        <v>579</v>
      </c>
      <c r="Z235" s="17">
        <f>Y235*8</f>
        <v>4632</v>
      </c>
      <c r="AA235" s="17">
        <f>Y235*3.5</f>
        <v>2026.5</v>
      </c>
      <c r="AB235" s="17">
        <f>Y235*0.9</f>
        <v>521.1</v>
      </c>
    </row>
    <row r="236" spans="1:29" s="17" customFormat="1" x14ac:dyDescent="0.25">
      <c r="E236" s="30" t="s">
        <v>134</v>
      </c>
      <c r="G236" s="10">
        <f>+F236-O236/5</f>
        <v>0</v>
      </c>
      <c r="H236" s="11">
        <f>G236*7%</f>
        <v>0</v>
      </c>
      <c r="I236" s="11">
        <f>G236+H236</f>
        <v>0</v>
      </c>
      <c r="J236" s="13">
        <v>27</v>
      </c>
      <c r="K236" s="7">
        <f>I236*J236</f>
        <v>0</v>
      </c>
      <c r="L236" s="5"/>
      <c r="M236" s="13"/>
      <c r="P236" s="13"/>
      <c r="Q236" s="9">
        <f>N236*P236</f>
        <v>0</v>
      </c>
      <c r="R236" s="7">
        <f>G236*13</f>
        <v>0</v>
      </c>
      <c r="S236" s="7">
        <f>+R236+Q236+K236</f>
        <v>0</v>
      </c>
      <c r="U236" s="7" t="e">
        <f>T236/C236</f>
        <v>#DIV/0!</v>
      </c>
      <c r="X236" s="117" t="e">
        <f>U236*1.8</f>
        <v>#DIV/0!</v>
      </c>
      <c r="Z236" s="17">
        <f>Y236*8</f>
        <v>0</v>
      </c>
      <c r="AA236" s="17">
        <f>Y236*3.5</f>
        <v>0</v>
      </c>
      <c r="AB236" s="17">
        <f>Y236*0.9</f>
        <v>0</v>
      </c>
    </row>
    <row r="238" spans="1:29" s="17" customFormat="1" x14ac:dyDescent="0.25">
      <c r="A238" s="17">
        <v>56</v>
      </c>
      <c r="B238" s="17">
        <v>14</v>
      </c>
      <c r="C238" s="17">
        <v>1</v>
      </c>
      <c r="D238" s="17" t="s">
        <v>29</v>
      </c>
      <c r="E238" s="18" t="s">
        <v>135</v>
      </c>
      <c r="F238" s="17">
        <v>3.8</v>
      </c>
      <c r="G238" s="10">
        <f>+F238-O238/5</f>
        <v>3.6999999999999997</v>
      </c>
      <c r="H238" s="11">
        <f>G238*7%</f>
        <v>0.25900000000000001</v>
      </c>
      <c r="I238" s="11">
        <f>G238+H238</f>
        <v>3.9589999999999996</v>
      </c>
      <c r="J238" s="17">
        <v>27</v>
      </c>
      <c r="K238" s="7">
        <f>I238*J238</f>
        <v>106.89299999999999</v>
      </c>
      <c r="L238" s="5" t="s">
        <v>30</v>
      </c>
      <c r="M238" s="17">
        <v>2</v>
      </c>
      <c r="N238" s="17">
        <v>0.5</v>
      </c>
      <c r="O238" s="13">
        <v>0.5</v>
      </c>
      <c r="P238" s="13">
        <v>470</v>
      </c>
      <c r="Q238" s="9">
        <f>N238*P238</f>
        <v>235</v>
      </c>
      <c r="R238" s="7">
        <f>G238*13</f>
        <v>48.099999999999994</v>
      </c>
      <c r="S238" s="7">
        <f>+R238+Q238+K238</f>
        <v>389.99299999999999</v>
      </c>
      <c r="T238" s="7">
        <f>S238+S239</f>
        <v>389.99299999999999</v>
      </c>
      <c r="U238" s="7">
        <f>T238/C238</f>
        <v>389.99299999999999</v>
      </c>
      <c r="X238" s="117">
        <f>U238*1.8</f>
        <v>701.98739999999998</v>
      </c>
      <c r="Y238" s="17">
        <v>699</v>
      </c>
      <c r="Z238" s="17">
        <f>Y238*8</f>
        <v>5592</v>
      </c>
      <c r="AA238" s="17">
        <f>Y238*3.5</f>
        <v>2446.5</v>
      </c>
      <c r="AB238" s="17">
        <f>Y238*0.9</f>
        <v>629.1</v>
      </c>
    </row>
    <row r="239" spans="1:29" s="17" customFormat="1" x14ac:dyDescent="0.25">
      <c r="E239" s="30" t="s">
        <v>136</v>
      </c>
      <c r="G239" s="10">
        <f>+F239-O239/5</f>
        <v>0</v>
      </c>
      <c r="H239" s="11">
        <f>G239*7%</f>
        <v>0</v>
      </c>
      <c r="I239" s="11">
        <f>G239+H239</f>
        <v>0</v>
      </c>
      <c r="J239" s="13">
        <v>27</v>
      </c>
      <c r="K239" s="7">
        <f>I239*J239</f>
        <v>0</v>
      </c>
      <c r="L239" s="5"/>
      <c r="M239" s="13"/>
      <c r="P239" s="13"/>
      <c r="Q239" s="9">
        <f>N239*P239</f>
        <v>0</v>
      </c>
      <c r="R239" s="7">
        <f>G239*13</f>
        <v>0</v>
      </c>
      <c r="S239" s="7">
        <f>+R239+Q239+K239</f>
        <v>0</v>
      </c>
      <c r="U239" s="7" t="e">
        <f>T239/C239</f>
        <v>#DIV/0!</v>
      </c>
      <c r="X239" s="117" t="e">
        <f>U239*1.8</f>
        <v>#DIV/0!</v>
      </c>
      <c r="Z239" s="17">
        <f>Y239*8</f>
        <v>0</v>
      </c>
      <c r="AA239" s="17">
        <f>Y239*3.5</f>
        <v>0</v>
      </c>
      <c r="AB239" s="17">
        <f>Y239*0.9</f>
        <v>0</v>
      </c>
    </row>
    <row r="241" spans="1:28" s="18" customFormat="1" x14ac:dyDescent="0.25">
      <c r="A241" s="17">
        <v>57</v>
      </c>
      <c r="B241" s="18">
        <v>14</v>
      </c>
      <c r="C241" s="18">
        <v>1</v>
      </c>
      <c r="D241" s="18" t="s">
        <v>29</v>
      </c>
      <c r="E241" s="18" t="s">
        <v>137</v>
      </c>
      <c r="F241" s="18">
        <v>2.5</v>
      </c>
      <c r="G241" s="5">
        <f t="shared" ref="G241:G246" si="66">+F241-O241/5</f>
        <v>2.4</v>
      </c>
      <c r="H241" s="6">
        <f t="shared" ref="H241:H246" si="67">G241*7%</f>
        <v>0.16800000000000001</v>
      </c>
      <c r="I241" s="6">
        <f t="shared" ref="I241:I246" si="68">G241+H241</f>
        <v>2.5680000000000001</v>
      </c>
      <c r="J241" s="18">
        <v>27</v>
      </c>
      <c r="K241" s="7">
        <f t="shared" ref="K241:K246" si="69">I241*J241</f>
        <v>69.335999999999999</v>
      </c>
      <c r="L241" s="5" t="s">
        <v>30</v>
      </c>
      <c r="M241" s="18">
        <v>2</v>
      </c>
      <c r="N241" s="18">
        <v>0.28000000000000003</v>
      </c>
      <c r="O241" s="18">
        <v>0.5</v>
      </c>
      <c r="P241" s="18">
        <v>350</v>
      </c>
      <c r="Q241" s="9">
        <f t="shared" ref="Q241:Q246" si="70">N241*P241</f>
        <v>98.000000000000014</v>
      </c>
      <c r="R241" s="8">
        <f t="shared" ref="R241:R246" si="71">G241*13</f>
        <v>31.2</v>
      </c>
      <c r="S241" s="8">
        <f t="shared" ref="S241:S246" si="72">+R241+Q241+K241</f>
        <v>198.536</v>
      </c>
      <c r="T241" s="8">
        <f>S241+S242+S243+S244+S245+S246</f>
        <v>254.98599999999996</v>
      </c>
      <c r="U241" s="8">
        <f t="shared" ref="U241:U246" si="73">T241/C241</f>
        <v>254.98599999999996</v>
      </c>
      <c r="X241" s="116">
        <f t="shared" ref="X241:X246" si="74">U241*1.8</f>
        <v>458.97479999999996</v>
      </c>
      <c r="Y241" s="18">
        <v>459</v>
      </c>
      <c r="Z241" s="18">
        <f t="shared" ref="Z241:Z246" si="75">Y241*8</f>
        <v>3672</v>
      </c>
      <c r="AA241" s="18">
        <f t="shared" ref="AA241:AA246" si="76">Y241*3.5</f>
        <v>1606.5</v>
      </c>
      <c r="AB241" s="18">
        <f t="shared" ref="AB241:AB246" si="77">Y241*0.9</f>
        <v>413.1</v>
      </c>
    </row>
    <row r="242" spans="1:28" s="18" customFormat="1" x14ac:dyDescent="0.25">
      <c r="E242" s="30" t="s">
        <v>138</v>
      </c>
      <c r="G242" s="5">
        <f t="shared" si="66"/>
        <v>0</v>
      </c>
      <c r="H242" s="6">
        <f t="shared" si="67"/>
        <v>0</v>
      </c>
      <c r="I242" s="6">
        <f t="shared" si="68"/>
        <v>0</v>
      </c>
      <c r="J242" s="18">
        <v>27</v>
      </c>
      <c r="K242" s="7">
        <f t="shared" si="69"/>
        <v>0</v>
      </c>
      <c r="L242" s="5" t="s">
        <v>30</v>
      </c>
      <c r="M242" s="18">
        <v>12</v>
      </c>
      <c r="N242" s="18">
        <v>0.15</v>
      </c>
      <c r="P242" s="18">
        <v>260</v>
      </c>
      <c r="Q242" s="9">
        <f t="shared" si="70"/>
        <v>39</v>
      </c>
      <c r="R242" s="8">
        <f t="shared" si="71"/>
        <v>0</v>
      </c>
      <c r="S242" s="8">
        <f t="shared" si="72"/>
        <v>39</v>
      </c>
      <c r="U242" s="8" t="e">
        <f t="shared" si="73"/>
        <v>#DIV/0!</v>
      </c>
      <c r="X242" s="116" t="e">
        <f t="shared" si="74"/>
        <v>#DIV/0!</v>
      </c>
      <c r="Y242" s="18">
        <v>0</v>
      </c>
      <c r="Z242" s="18">
        <f t="shared" si="75"/>
        <v>0</v>
      </c>
      <c r="AA242" s="18">
        <f t="shared" si="76"/>
        <v>0</v>
      </c>
      <c r="AB242" s="18">
        <f t="shared" si="77"/>
        <v>0</v>
      </c>
    </row>
    <row r="243" spans="1:28" s="18" customFormat="1" x14ac:dyDescent="0.25">
      <c r="G243" s="5">
        <f t="shared" si="66"/>
        <v>0</v>
      </c>
      <c r="H243" s="6">
        <f t="shared" si="67"/>
        <v>0</v>
      </c>
      <c r="I243" s="6">
        <f t="shared" si="68"/>
        <v>0</v>
      </c>
      <c r="J243" s="18">
        <v>27</v>
      </c>
      <c r="K243" s="7">
        <f t="shared" si="69"/>
        <v>0</v>
      </c>
      <c r="L243" s="5" t="s">
        <v>30</v>
      </c>
      <c r="M243" s="18">
        <v>2</v>
      </c>
      <c r="N243" s="18">
        <v>0.02</v>
      </c>
      <c r="P243" s="18">
        <v>260</v>
      </c>
      <c r="Q243" s="9">
        <f t="shared" si="70"/>
        <v>5.2</v>
      </c>
      <c r="R243" s="8">
        <f t="shared" si="71"/>
        <v>0</v>
      </c>
      <c r="S243" s="8">
        <f t="shared" si="72"/>
        <v>5.2</v>
      </c>
      <c r="U243" s="8" t="e">
        <f t="shared" si="73"/>
        <v>#DIV/0!</v>
      </c>
      <c r="X243" s="116" t="e">
        <f t="shared" si="74"/>
        <v>#DIV/0!</v>
      </c>
      <c r="Y243" s="18">
        <v>0</v>
      </c>
      <c r="Z243" s="18">
        <f t="shared" si="75"/>
        <v>0</v>
      </c>
      <c r="AA243" s="18">
        <f t="shared" si="76"/>
        <v>0</v>
      </c>
      <c r="AB243" s="18">
        <f t="shared" si="77"/>
        <v>0</v>
      </c>
    </row>
    <row r="244" spans="1:28" s="18" customFormat="1" x14ac:dyDescent="0.25">
      <c r="G244" s="5">
        <f t="shared" si="66"/>
        <v>0</v>
      </c>
      <c r="H244" s="6">
        <f t="shared" si="67"/>
        <v>0</v>
      </c>
      <c r="I244" s="6">
        <f t="shared" si="68"/>
        <v>0</v>
      </c>
      <c r="J244" s="18">
        <v>27</v>
      </c>
      <c r="K244" s="7">
        <f t="shared" si="69"/>
        <v>0</v>
      </c>
      <c r="L244" s="5" t="s">
        <v>30</v>
      </c>
      <c r="M244" s="18">
        <v>2</v>
      </c>
      <c r="N244" s="18">
        <v>0.02</v>
      </c>
      <c r="P244" s="18">
        <v>260</v>
      </c>
      <c r="Q244" s="9">
        <f t="shared" si="70"/>
        <v>5.2</v>
      </c>
      <c r="R244" s="8">
        <f t="shared" si="71"/>
        <v>0</v>
      </c>
      <c r="S244" s="8">
        <f t="shared" si="72"/>
        <v>5.2</v>
      </c>
      <c r="U244" s="8" t="e">
        <f t="shared" si="73"/>
        <v>#DIV/0!</v>
      </c>
      <c r="X244" s="116" t="e">
        <f t="shared" si="74"/>
        <v>#DIV/0!</v>
      </c>
      <c r="Y244" s="18">
        <v>0</v>
      </c>
      <c r="Z244" s="18">
        <f t="shared" si="75"/>
        <v>0</v>
      </c>
      <c r="AA244" s="18">
        <f t="shared" si="76"/>
        <v>0</v>
      </c>
      <c r="AB244" s="18">
        <f t="shared" si="77"/>
        <v>0</v>
      </c>
    </row>
    <row r="245" spans="1:28" s="18" customFormat="1" x14ac:dyDescent="0.25">
      <c r="G245" s="5">
        <f t="shared" si="66"/>
        <v>0</v>
      </c>
      <c r="H245" s="6">
        <f t="shared" si="67"/>
        <v>0</v>
      </c>
      <c r="I245" s="6">
        <f t="shared" si="68"/>
        <v>0</v>
      </c>
      <c r="J245" s="18">
        <v>27</v>
      </c>
      <c r="K245" s="7">
        <f t="shared" si="69"/>
        <v>0</v>
      </c>
      <c r="L245" s="5" t="s">
        <v>30</v>
      </c>
      <c r="M245" s="18">
        <v>2</v>
      </c>
      <c r="N245" s="18">
        <v>0.02</v>
      </c>
      <c r="P245" s="18">
        <v>260</v>
      </c>
      <c r="Q245" s="9">
        <f t="shared" si="70"/>
        <v>5.2</v>
      </c>
      <c r="R245" s="8">
        <f t="shared" si="71"/>
        <v>0</v>
      </c>
      <c r="S245" s="8">
        <f t="shared" si="72"/>
        <v>5.2</v>
      </c>
      <c r="U245" s="8" t="e">
        <f t="shared" si="73"/>
        <v>#DIV/0!</v>
      </c>
      <c r="X245" s="116" t="e">
        <f t="shared" si="74"/>
        <v>#DIV/0!</v>
      </c>
      <c r="Y245" s="18">
        <v>0</v>
      </c>
      <c r="Z245" s="18">
        <f t="shared" si="75"/>
        <v>0</v>
      </c>
      <c r="AA245" s="18">
        <f t="shared" si="76"/>
        <v>0</v>
      </c>
      <c r="AB245" s="18">
        <f t="shared" si="77"/>
        <v>0</v>
      </c>
    </row>
    <row r="246" spans="1:28" s="18" customFormat="1" x14ac:dyDescent="0.25">
      <c r="G246" s="5">
        <f t="shared" si="66"/>
        <v>0</v>
      </c>
      <c r="H246" s="6">
        <f t="shared" si="67"/>
        <v>0</v>
      </c>
      <c r="I246" s="6">
        <f t="shared" si="68"/>
        <v>0</v>
      </c>
      <c r="J246" s="18">
        <v>27</v>
      </c>
      <c r="K246" s="7">
        <f t="shared" si="69"/>
        <v>0</v>
      </c>
      <c r="L246" s="5" t="s">
        <v>30</v>
      </c>
      <c r="M246" s="18">
        <v>2</v>
      </c>
      <c r="N246" s="18">
        <v>0.01</v>
      </c>
      <c r="P246" s="18">
        <v>185</v>
      </c>
      <c r="Q246" s="9">
        <f t="shared" si="70"/>
        <v>1.85</v>
      </c>
      <c r="R246" s="8">
        <f t="shared" si="71"/>
        <v>0</v>
      </c>
      <c r="S246" s="8">
        <f t="shared" si="72"/>
        <v>1.85</v>
      </c>
      <c r="U246" s="8" t="e">
        <f t="shared" si="73"/>
        <v>#DIV/0!</v>
      </c>
      <c r="X246" s="116" t="e">
        <f t="shared" si="74"/>
        <v>#DIV/0!</v>
      </c>
      <c r="Y246" s="18">
        <v>0</v>
      </c>
      <c r="Z246" s="18">
        <f t="shared" si="75"/>
        <v>0</v>
      </c>
      <c r="AA246" s="18">
        <f t="shared" si="76"/>
        <v>0</v>
      </c>
      <c r="AB246" s="18">
        <f t="shared" si="77"/>
        <v>0</v>
      </c>
    </row>
    <row r="247" spans="1:28" x14ac:dyDescent="0.25">
      <c r="N247" s="18"/>
    </row>
    <row r="248" spans="1:28" s="18" customFormat="1" x14ac:dyDescent="0.25">
      <c r="A248" s="17">
        <v>58</v>
      </c>
      <c r="B248" s="18">
        <v>14</v>
      </c>
      <c r="C248" s="18">
        <v>1</v>
      </c>
      <c r="D248" s="18" t="s">
        <v>29</v>
      </c>
      <c r="E248" s="17" t="s">
        <v>139</v>
      </c>
      <c r="F248" s="18">
        <v>9</v>
      </c>
      <c r="G248" s="5">
        <f>+F248-O248/5</f>
        <v>8.69</v>
      </c>
      <c r="H248" s="6">
        <f>G248*7%</f>
        <v>0.60830000000000006</v>
      </c>
      <c r="I248" s="6">
        <f>G248+H248</f>
        <v>9.2982999999999993</v>
      </c>
      <c r="J248" s="18">
        <v>27</v>
      </c>
      <c r="K248" s="7">
        <f>I248*J248</f>
        <v>251.05409999999998</v>
      </c>
      <c r="L248" s="10" t="s">
        <v>30</v>
      </c>
      <c r="M248" s="18">
        <v>48</v>
      </c>
      <c r="N248" s="18">
        <v>0.65</v>
      </c>
      <c r="O248" s="13">
        <v>1.55</v>
      </c>
      <c r="P248" s="13">
        <v>260</v>
      </c>
      <c r="Q248" s="9">
        <f>N248*P248</f>
        <v>169</v>
      </c>
      <c r="R248" s="8">
        <f>G248*13</f>
        <v>112.97</v>
      </c>
      <c r="S248" s="8">
        <f>+R248+Q248+K248</f>
        <v>533.02409999999998</v>
      </c>
      <c r="T248" s="8">
        <f>S248+S249</f>
        <v>609.52409999999998</v>
      </c>
      <c r="U248" s="8">
        <f>T248/C248</f>
        <v>609.52409999999998</v>
      </c>
      <c r="X248" s="116">
        <f>U248*1.8</f>
        <v>1097.14338</v>
      </c>
      <c r="Y248" s="18">
        <v>1099</v>
      </c>
      <c r="Z248" s="18">
        <f>Y248*8</f>
        <v>8792</v>
      </c>
      <c r="AA248" s="18">
        <f>Y248*3.5</f>
        <v>3846.5</v>
      </c>
      <c r="AB248" s="18">
        <f>Y248*0.9</f>
        <v>989.1</v>
      </c>
    </row>
    <row r="249" spans="1:28" s="18" customFormat="1" x14ac:dyDescent="0.25">
      <c r="E249" s="16" t="s">
        <v>140</v>
      </c>
      <c r="G249" s="5">
        <f>+F249-O249/5</f>
        <v>0</v>
      </c>
      <c r="H249" s="6">
        <f>G249*7%</f>
        <v>0</v>
      </c>
      <c r="I249" s="6">
        <f>G249+H249</f>
        <v>0</v>
      </c>
      <c r="J249" s="18">
        <v>27</v>
      </c>
      <c r="K249" s="7">
        <f>I249*J249</f>
        <v>0</v>
      </c>
      <c r="L249" s="10" t="s">
        <v>32</v>
      </c>
      <c r="M249" s="23">
        <v>48</v>
      </c>
      <c r="N249" s="18">
        <v>0.9</v>
      </c>
      <c r="P249" s="18">
        <v>85</v>
      </c>
      <c r="Q249" s="9">
        <f>N249*P249</f>
        <v>76.5</v>
      </c>
      <c r="R249" s="8">
        <f>G249*13</f>
        <v>0</v>
      </c>
      <c r="S249" s="8">
        <f>+R249+Q249+K249</f>
        <v>76.5</v>
      </c>
      <c r="U249" s="8" t="e">
        <f>T249/C249</f>
        <v>#DIV/0!</v>
      </c>
      <c r="X249" s="116" t="e">
        <f>U249*1.8</f>
        <v>#DIV/0!</v>
      </c>
      <c r="Y249" s="18">
        <v>0</v>
      </c>
      <c r="Z249" s="18">
        <f>Y249*8</f>
        <v>0</v>
      </c>
      <c r="AA249" s="18">
        <f>Y249*3.5</f>
        <v>0</v>
      </c>
      <c r="AB249" s="18">
        <f>Y249*0.9</f>
        <v>0</v>
      </c>
    </row>
    <row r="251" spans="1:28" s="18" customFormat="1" x14ac:dyDescent="0.25">
      <c r="A251" s="17">
        <v>59</v>
      </c>
      <c r="B251" s="18">
        <v>14</v>
      </c>
      <c r="C251" s="18">
        <v>1</v>
      </c>
      <c r="D251" s="18" t="s">
        <v>29</v>
      </c>
      <c r="E251" s="18" t="s">
        <v>174</v>
      </c>
      <c r="F251" s="17">
        <v>3.5</v>
      </c>
      <c r="G251" s="5">
        <f>+F251-O251/5</f>
        <v>3.35</v>
      </c>
      <c r="H251" s="6">
        <f>G251*7%</f>
        <v>0.23450000000000004</v>
      </c>
      <c r="I251" s="6">
        <f>G251+H251</f>
        <v>3.5845000000000002</v>
      </c>
      <c r="J251" s="18">
        <v>27</v>
      </c>
      <c r="K251" s="7">
        <f>I251*J251</f>
        <v>96.781500000000008</v>
      </c>
      <c r="L251" s="5" t="s">
        <v>34</v>
      </c>
      <c r="M251" s="18">
        <v>5</v>
      </c>
      <c r="N251" s="18">
        <v>0.65</v>
      </c>
      <c r="O251" s="13">
        <v>0.75</v>
      </c>
      <c r="P251" s="13">
        <v>80</v>
      </c>
      <c r="Q251" s="9">
        <f>N251*P251</f>
        <v>52</v>
      </c>
      <c r="R251" s="8">
        <f>G251*13</f>
        <v>43.550000000000004</v>
      </c>
      <c r="S251" s="8">
        <f>+R251+Q251+K251</f>
        <v>192.33150000000001</v>
      </c>
      <c r="T251" s="8">
        <f>S251+S252+S253</f>
        <v>210.83150000000001</v>
      </c>
      <c r="U251" s="8">
        <f>T251/C251</f>
        <v>210.83150000000001</v>
      </c>
      <c r="X251" s="116">
        <f>U251*1.8</f>
        <v>379.49670000000003</v>
      </c>
      <c r="Y251" s="18">
        <v>379</v>
      </c>
      <c r="Z251" s="18">
        <f>Y251*8</f>
        <v>3032</v>
      </c>
      <c r="AA251" s="18">
        <f>Y251*3.5</f>
        <v>1326.5</v>
      </c>
      <c r="AB251" s="18">
        <f>Y251*0.9</f>
        <v>341.1</v>
      </c>
    </row>
    <row r="252" spans="1:28" s="18" customFormat="1" x14ac:dyDescent="0.25">
      <c r="E252" s="16" t="s">
        <v>173</v>
      </c>
      <c r="G252" s="5">
        <f>+F252-O252/5</f>
        <v>0</v>
      </c>
      <c r="H252" s="6">
        <f>G252*7%</f>
        <v>0</v>
      </c>
      <c r="I252" s="6">
        <f>G252+H252</f>
        <v>0</v>
      </c>
      <c r="J252" s="18">
        <v>27</v>
      </c>
      <c r="K252" s="7">
        <f>I252*J252</f>
        <v>0</v>
      </c>
      <c r="L252" s="5" t="s">
        <v>30</v>
      </c>
      <c r="M252" s="23">
        <v>8</v>
      </c>
      <c r="N252" s="18">
        <v>0.06</v>
      </c>
      <c r="P252" s="17">
        <v>185</v>
      </c>
      <c r="Q252" s="9">
        <f>N252*P252</f>
        <v>11.1</v>
      </c>
      <c r="R252" s="8">
        <f>G252*13</f>
        <v>0</v>
      </c>
      <c r="S252" s="8">
        <f>+R252+Q252+K252</f>
        <v>11.1</v>
      </c>
      <c r="U252" s="8" t="e">
        <f>T252/C252</f>
        <v>#DIV/0!</v>
      </c>
      <c r="X252" s="116" t="e">
        <f>U252*1.8</f>
        <v>#DIV/0!</v>
      </c>
      <c r="Y252" s="18">
        <v>0</v>
      </c>
      <c r="Z252" s="18">
        <f>Y252*8</f>
        <v>0</v>
      </c>
      <c r="AA252" s="18">
        <f>Y252*3.5</f>
        <v>0</v>
      </c>
      <c r="AB252" s="18">
        <f>Y252*0.9</f>
        <v>0</v>
      </c>
    </row>
    <row r="253" spans="1:28" s="18" customFormat="1" x14ac:dyDescent="0.25">
      <c r="G253" s="5">
        <f>+F253-O253/5</f>
        <v>0</v>
      </c>
      <c r="H253" s="6">
        <f>G253*7%</f>
        <v>0</v>
      </c>
      <c r="I253" s="6">
        <f>G253+H253</f>
        <v>0</v>
      </c>
      <c r="J253" s="18">
        <v>27</v>
      </c>
      <c r="K253" s="7">
        <f>I253*J253</f>
        <v>0</v>
      </c>
      <c r="L253" s="5" t="s">
        <v>30</v>
      </c>
      <c r="M253" s="23">
        <v>8</v>
      </c>
      <c r="N253" s="18">
        <v>0.04</v>
      </c>
      <c r="P253" s="17">
        <v>185</v>
      </c>
      <c r="Q253" s="9">
        <f>N253*P253</f>
        <v>7.4</v>
      </c>
      <c r="R253" s="8">
        <f>G253*13</f>
        <v>0</v>
      </c>
      <c r="S253" s="8">
        <f>+R253+Q253+K253</f>
        <v>7.4</v>
      </c>
      <c r="U253" s="8" t="e">
        <f>T253/C253</f>
        <v>#DIV/0!</v>
      </c>
      <c r="X253" s="116" t="e">
        <f>U253*1.8</f>
        <v>#DIV/0!</v>
      </c>
      <c r="Y253" s="18">
        <v>0</v>
      </c>
      <c r="Z253" s="18">
        <f>Y253*8</f>
        <v>0</v>
      </c>
      <c r="AA253" s="18">
        <f>Y253*3.5</f>
        <v>0</v>
      </c>
      <c r="AB253" s="18">
        <f>Y253*0.9</f>
        <v>0</v>
      </c>
    </row>
    <row r="254" spans="1:28" s="18" customFormat="1" x14ac:dyDescent="0.25">
      <c r="X254" s="116"/>
    </row>
    <row r="255" spans="1:28" s="18" customFormat="1" x14ac:dyDescent="0.25">
      <c r="A255" s="17">
        <v>60</v>
      </c>
      <c r="B255" s="18">
        <v>925</v>
      </c>
      <c r="C255" s="18">
        <v>1</v>
      </c>
      <c r="D255" s="18" t="s">
        <v>141</v>
      </c>
      <c r="E255" s="17" t="s">
        <v>142</v>
      </c>
      <c r="F255" s="18">
        <v>1</v>
      </c>
      <c r="G255" s="5">
        <f>+F255-O255/5</f>
        <v>0.98399999999999999</v>
      </c>
      <c r="H255" s="6">
        <f>G255*7%</f>
        <v>6.8880000000000011E-2</v>
      </c>
      <c r="I255" s="6">
        <f>G255+H255</f>
        <v>1.05288</v>
      </c>
      <c r="J255" s="18">
        <v>1</v>
      </c>
      <c r="K255" s="7">
        <f>I255*J255</f>
        <v>1.05288</v>
      </c>
      <c r="L255" s="10" t="s">
        <v>32</v>
      </c>
      <c r="M255" s="18">
        <v>12</v>
      </c>
      <c r="N255" s="18">
        <v>0.05</v>
      </c>
      <c r="O255" s="13">
        <v>0.08</v>
      </c>
      <c r="P255" s="13">
        <v>85</v>
      </c>
      <c r="Q255" s="9">
        <f>N255*P255</f>
        <v>4.25</v>
      </c>
      <c r="R255" s="8">
        <f>G255*6</f>
        <v>5.9039999999999999</v>
      </c>
      <c r="S255" s="8">
        <f>+R255+Q255+K255</f>
        <v>11.20688</v>
      </c>
      <c r="T255" s="8">
        <f>S255+S256</f>
        <v>13.756879999999999</v>
      </c>
      <c r="U255" s="8">
        <f>T255/C255</f>
        <v>13.756879999999999</v>
      </c>
      <c r="X255" s="116">
        <f>U255*2</f>
        <v>27.513759999999998</v>
      </c>
      <c r="Y255" s="18">
        <v>29</v>
      </c>
      <c r="Z255" s="18">
        <f>Y255*8</f>
        <v>232</v>
      </c>
      <c r="AA255" s="18">
        <f>Y255*3.5</f>
        <v>101.5</v>
      </c>
      <c r="AB255" s="18">
        <f>Y255*0.9</f>
        <v>26.1</v>
      </c>
    </row>
    <row r="256" spans="1:28" s="18" customFormat="1" x14ac:dyDescent="0.25">
      <c r="E256" s="16" t="s">
        <v>143</v>
      </c>
      <c r="G256" s="5">
        <f>+F256-O256/5</f>
        <v>0</v>
      </c>
      <c r="H256" s="6">
        <f>G256*7%</f>
        <v>0</v>
      </c>
      <c r="I256" s="6">
        <f>G256+H256</f>
        <v>0</v>
      </c>
      <c r="J256" s="18">
        <v>1</v>
      </c>
      <c r="K256" s="7">
        <f>I256*J256</f>
        <v>0</v>
      </c>
      <c r="L256" s="10" t="s">
        <v>30</v>
      </c>
      <c r="M256" s="23">
        <v>12</v>
      </c>
      <c r="N256" s="18">
        <v>0.03</v>
      </c>
      <c r="P256" s="18">
        <v>85</v>
      </c>
      <c r="Q256" s="9">
        <f>N256*P256</f>
        <v>2.5499999999999998</v>
      </c>
      <c r="R256" s="8">
        <f>G256*6</f>
        <v>0</v>
      </c>
      <c r="S256" s="8">
        <f>+R256+Q256+K256</f>
        <v>2.5499999999999998</v>
      </c>
      <c r="U256" s="8" t="e">
        <f>T256/C256</f>
        <v>#DIV/0!</v>
      </c>
      <c r="X256" s="116" t="e">
        <f>U256*1.8</f>
        <v>#DIV/0!</v>
      </c>
      <c r="Y256" s="18">
        <v>0</v>
      </c>
      <c r="Z256" s="18">
        <f>Y256*8</f>
        <v>0</v>
      </c>
      <c r="AA256" s="18">
        <f>Y256*3.5</f>
        <v>0</v>
      </c>
      <c r="AB256" s="18">
        <f>Y256*0.9</f>
        <v>0</v>
      </c>
    </row>
    <row r="258" spans="1:29" s="18" customFormat="1" x14ac:dyDescent="0.25">
      <c r="A258" s="17">
        <v>61</v>
      </c>
      <c r="B258" s="18">
        <v>925</v>
      </c>
      <c r="C258" s="18">
        <v>1</v>
      </c>
      <c r="D258" s="18" t="s">
        <v>36</v>
      </c>
      <c r="E258" s="18" t="s">
        <v>145</v>
      </c>
      <c r="F258" s="18">
        <v>3</v>
      </c>
      <c r="G258" s="5">
        <f>+F258-O258/5</f>
        <v>2.89</v>
      </c>
      <c r="H258" s="6">
        <f>G258*7%</f>
        <v>0.20230000000000004</v>
      </c>
      <c r="I258" s="6">
        <f>G258+H258</f>
        <v>3.0923000000000003</v>
      </c>
      <c r="J258" s="18">
        <v>1</v>
      </c>
      <c r="K258" s="7">
        <f>I258*J258</f>
        <v>3.0923000000000003</v>
      </c>
      <c r="L258" s="10" t="s">
        <v>30</v>
      </c>
      <c r="M258" s="18">
        <v>40</v>
      </c>
      <c r="N258" s="18">
        <v>0.48</v>
      </c>
      <c r="O258" s="13">
        <v>0.55000000000000004</v>
      </c>
      <c r="P258" s="13">
        <v>75</v>
      </c>
      <c r="Q258" s="9">
        <f>N258*P258</f>
        <v>36</v>
      </c>
      <c r="R258" s="8">
        <f>G258*6</f>
        <v>17.34</v>
      </c>
      <c r="S258" s="8">
        <f>+R258+Q258+K258</f>
        <v>56.432300000000005</v>
      </c>
      <c r="T258" s="8">
        <f>S258+S259</f>
        <v>62.382300000000008</v>
      </c>
      <c r="U258" s="8">
        <f>T258/C258</f>
        <v>62.382300000000008</v>
      </c>
      <c r="X258" s="116">
        <f>U258*2</f>
        <v>124.76460000000002</v>
      </c>
      <c r="Y258" s="18">
        <v>119</v>
      </c>
      <c r="Z258" s="18">
        <f>Y258*8</f>
        <v>952</v>
      </c>
      <c r="AA258" s="18">
        <f>Y258*3.5</f>
        <v>416.5</v>
      </c>
      <c r="AB258" s="18">
        <f>Y258*0.9</f>
        <v>107.10000000000001</v>
      </c>
    </row>
    <row r="259" spans="1:29" s="18" customFormat="1" x14ac:dyDescent="0.25">
      <c r="E259" s="16" t="s">
        <v>144</v>
      </c>
      <c r="G259" s="5">
        <f>+F259-O259/5</f>
        <v>0</v>
      </c>
      <c r="H259" s="6">
        <f>G259*7%</f>
        <v>0</v>
      </c>
      <c r="I259" s="6">
        <f>G259+H259</f>
        <v>0</v>
      </c>
      <c r="J259" s="18">
        <v>1</v>
      </c>
      <c r="K259" s="7">
        <f>I259*J259</f>
        <v>0</v>
      </c>
      <c r="L259" s="10" t="s">
        <v>30</v>
      </c>
      <c r="M259" s="23">
        <v>12</v>
      </c>
      <c r="N259" s="18">
        <v>7.0000000000000007E-2</v>
      </c>
      <c r="P259" s="18">
        <v>85</v>
      </c>
      <c r="Q259" s="9">
        <f>N259*P259</f>
        <v>5.95</v>
      </c>
      <c r="R259" s="8">
        <f>G259*6</f>
        <v>0</v>
      </c>
      <c r="S259" s="8">
        <f>+R259+Q259+K259</f>
        <v>5.95</v>
      </c>
      <c r="U259" s="8" t="e">
        <f>T259/C259</f>
        <v>#DIV/0!</v>
      </c>
      <c r="X259" s="116" t="e">
        <f>U259*1.8</f>
        <v>#DIV/0!</v>
      </c>
      <c r="Y259" s="18">
        <v>0</v>
      </c>
      <c r="Z259" s="18">
        <f>Y259*8</f>
        <v>0</v>
      </c>
      <c r="AA259" s="18">
        <f>Y259*3.5</f>
        <v>0</v>
      </c>
      <c r="AB259" s="18">
        <f>Y259*0.9</f>
        <v>0</v>
      </c>
    </row>
    <row r="261" spans="1:29" s="18" customFormat="1" x14ac:dyDescent="0.25">
      <c r="A261" s="17">
        <v>62</v>
      </c>
      <c r="B261" s="18">
        <v>925</v>
      </c>
      <c r="C261" s="18">
        <v>1</v>
      </c>
      <c r="D261" s="18" t="s">
        <v>29</v>
      </c>
      <c r="E261" s="17" t="s">
        <v>146</v>
      </c>
      <c r="F261" s="18">
        <v>3.2</v>
      </c>
      <c r="G261" s="5">
        <f>+F261-O261/5</f>
        <v>3.1700000000000004</v>
      </c>
      <c r="H261" s="6">
        <f>G261*7%</f>
        <v>0.22190000000000004</v>
      </c>
      <c r="I261" s="6">
        <f>G261+H261</f>
        <v>3.3919000000000006</v>
      </c>
      <c r="J261" s="18">
        <v>1</v>
      </c>
      <c r="K261" s="7">
        <f>I261*J261</f>
        <v>3.3919000000000006</v>
      </c>
      <c r="L261" s="10" t="s">
        <v>30</v>
      </c>
      <c r="M261" s="18">
        <v>29</v>
      </c>
      <c r="N261" s="18">
        <v>0.12</v>
      </c>
      <c r="O261" s="13">
        <v>0.15</v>
      </c>
      <c r="P261" s="13">
        <v>85</v>
      </c>
      <c r="Q261" s="9">
        <f>N261*P261</f>
        <v>10.199999999999999</v>
      </c>
      <c r="R261" s="8">
        <f>G261*6</f>
        <v>19.020000000000003</v>
      </c>
      <c r="S261" s="8">
        <f>+R261+Q261+K261</f>
        <v>32.611900000000006</v>
      </c>
      <c r="T261" s="8">
        <f>S261+S262</f>
        <v>35.161900000000003</v>
      </c>
      <c r="U261" s="8">
        <f>T261/C261</f>
        <v>35.161900000000003</v>
      </c>
      <c r="X261" s="116">
        <f>U261*2</f>
        <v>70.323800000000006</v>
      </c>
      <c r="Y261" s="18">
        <v>69</v>
      </c>
      <c r="Z261" s="18">
        <f>Y261*8</f>
        <v>552</v>
      </c>
      <c r="AA261" s="18">
        <f>Y261*3.5</f>
        <v>241.5</v>
      </c>
      <c r="AB261" s="18">
        <f>Y261*0.9</f>
        <v>62.1</v>
      </c>
    </row>
    <row r="262" spans="1:29" s="18" customFormat="1" x14ac:dyDescent="0.25">
      <c r="E262" s="16" t="s">
        <v>147</v>
      </c>
      <c r="G262" s="5">
        <f>+F262-O262/5</f>
        <v>0</v>
      </c>
      <c r="H262" s="6">
        <f>G262*7%</f>
        <v>0</v>
      </c>
      <c r="I262" s="6">
        <f>G262+H262</f>
        <v>0</v>
      </c>
      <c r="J262" s="18">
        <v>1</v>
      </c>
      <c r="K262" s="7">
        <f>I262*J262</f>
        <v>0</v>
      </c>
      <c r="L262" s="10" t="s">
        <v>30</v>
      </c>
      <c r="M262" s="23">
        <v>7</v>
      </c>
      <c r="N262" s="18">
        <v>0.03</v>
      </c>
      <c r="P262" s="18">
        <v>85</v>
      </c>
      <c r="Q262" s="9">
        <f>N262*P262</f>
        <v>2.5499999999999998</v>
      </c>
      <c r="R262" s="8">
        <f>G262*6</f>
        <v>0</v>
      </c>
      <c r="S262" s="8">
        <f>+R262+Q262+K262</f>
        <v>2.5499999999999998</v>
      </c>
      <c r="U262" s="8" t="e">
        <f>T262/C262</f>
        <v>#DIV/0!</v>
      </c>
      <c r="X262" s="116" t="e">
        <f>U262*1.8</f>
        <v>#DIV/0!</v>
      </c>
      <c r="Y262" s="18">
        <v>0</v>
      </c>
      <c r="Z262" s="18">
        <f>Y262*8</f>
        <v>0</v>
      </c>
      <c r="AA262" s="18">
        <f>Y262*3.5</f>
        <v>0</v>
      </c>
      <c r="AB262" s="18">
        <f>Y262*0.9</f>
        <v>0</v>
      </c>
    </row>
    <row r="264" spans="1:29" s="18" customFormat="1" x14ac:dyDescent="0.25">
      <c r="A264" s="17">
        <v>63</v>
      </c>
      <c r="B264" s="18">
        <v>14</v>
      </c>
      <c r="C264" s="18">
        <v>1</v>
      </c>
      <c r="D264" s="18" t="s">
        <v>36</v>
      </c>
      <c r="E264" s="17" t="s">
        <v>148</v>
      </c>
      <c r="F264" s="18">
        <v>4.7</v>
      </c>
      <c r="G264" s="5">
        <f>+F264-O264/5</f>
        <v>4.25</v>
      </c>
      <c r="H264" s="6">
        <f>G264*7%</f>
        <v>0.29750000000000004</v>
      </c>
      <c r="I264" s="6">
        <f>G264+H264</f>
        <v>4.5475000000000003</v>
      </c>
      <c r="J264" s="18">
        <v>27</v>
      </c>
      <c r="K264" s="7">
        <f>I264*J264</f>
        <v>122.78250000000001</v>
      </c>
      <c r="L264" s="10" t="s">
        <v>158</v>
      </c>
      <c r="M264" s="18">
        <v>2</v>
      </c>
      <c r="N264" s="18">
        <v>2</v>
      </c>
      <c r="O264" s="13">
        <v>2.25</v>
      </c>
      <c r="P264" s="13">
        <v>60</v>
      </c>
      <c r="Q264" s="9">
        <f>N264*P264</f>
        <v>120</v>
      </c>
      <c r="R264" s="8">
        <f>G264*13</f>
        <v>55.25</v>
      </c>
      <c r="S264" s="8">
        <f>+R264+Q264+K264</f>
        <v>298.03250000000003</v>
      </c>
      <c r="T264" s="8">
        <f>S264+S265</f>
        <v>344.28250000000003</v>
      </c>
      <c r="U264" s="8">
        <f>T264/C264</f>
        <v>344.28250000000003</v>
      </c>
      <c r="X264" s="116">
        <f>U264*1.8</f>
        <v>619.70850000000007</v>
      </c>
      <c r="Y264" s="18">
        <v>619</v>
      </c>
      <c r="Z264" s="18">
        <f>Y264*8</f>
        <v>4952</v>
      </c>
      <c r="AA264" s="18">
        <f>Y264*3.5</f>
        <v>2166.5</v>
      </c>
      <c r="AB264" s="18">
        <f>Y264*0.9</f>
        <v>557.1</v>
      </c>
    </row>
    <row r="265" spans="1:29" s="18" customFormat="1" x14ac:dyDescent="0.25">
      <c r="E265" s="16" t="s">
        <v>149</v>
      </c>
      <c r="G265" s="5">
        <f>+F265-O265/5</f>
        <v>0</v>
      </c>
      <c r="H265" s="6">
        <f>G265*7%</f>
        <v>0</v>
      </c>
      <c r="I265" s="6">
        <f>G265+H265</f>
        <v>0</v>
      </c>
      <c r="J265" s="18">
        <v>27</v>
      </c>
      <c r="K265" s="7">
        <f>I265*J265</f>
        <v>0</v>
      </c>
      <c r="L265" s="10" t="s">
        <v>30</v>
      </c>
      <c r="M265" s="23">
        <v>40</v>
      </c>
      <c r="N265" s="18">
        <v>0.25</v>
      </c>
      <c r="P265" s="18">
        <v>185</v>
      </c>
      <c r="Q265" s="9">
        <f>N265*P265</f>
        <v>46.25</v>
      </c>
      <c r="R265" s="8">
        <f>G265*13</f>
        <v>0</v>
      </c>
      <c r="S265" s="8">
        <f>+R265+Q265+K265</f>
        <v>46.25</v>
      </c>
      <c r="U265" s="8" t="e">
        <f>T265/C265</f>
        <v>#DIV/0!</v>
      </c>
      <c r="X265" s="116" t="e">
        <f>U265*1.8</f>
        <v>#DIV/0!</v>
      </c>
      <c r="Y265" s="18">
        <v>0</v>
      </c>
      <c r="Z265" s="18">
        <f>Y265*8</f>
        <v>0</v>
      </c>
      <c r="AA265" s="18">
        <f>Y265*3.5</f>
        <v>0</v>
      </c>
      <c r="AB265" s="18">
        <f>Y265*0.9</f>
        <v>0</v>
      </c>
    </row>
    <row r="267" spans="1:29" s="18" customFormat="1" x14ac:dyDescent="0.25">
      <c r="A267" s="17">
        <v>64</v>
      </c>
      <c r="B267" s="18">
        <v>14</v>
      </c>
      <c r="C267" s="18">
        <v>1</v>
      </c>
      <c r="D267" s="18" t="s">
        <v>29</v>
      </c>
      <c r="E267" s="18" t="s">
        <v>150</v>
      </c>
      <c r="F267" s="17">
        <v>5.4</v>
      </c>
      <c r="G267" s="5">
        <f>+F267-O267/5</f>
        <v>5.3000000000000007</v>
      </c>
      <c r="H267" s="6">
        <f>G267*7%</f>
        <v>0.37100000000000011</v>
      </c>
      <c r="I267" s="6">
        <f>G267+H267</f>
        <v>5.6710000000000012</v>
      </c>
      <c r="J267" s="18">
        <v>27</v>
      </c>
      <c r="K267" s="7">
        <f>I267*J267</f>
        <v>153.11700000000002</v>
      </c>
      <c r="L267" s="5" t="s">
        <v>30</v>
      </c>
      <c r="M267" s="18">
        <v>1</v>
      </c>
      <c r="N267" s="18">
        <v>0.25</v>
      </c>
      <c r="O267" s="13">
        <v>0.5</v>
      </c>
      <c r="P267" s="13">
        <v>470</v>
      </c>
      <c r="Q267" s="9">
        <f>N267*P267</f>
        <v>117.5</v>
      </c>
      <c r="R267" s="8">
        <f>G267*13</f>
        <v>68.900000000000006</v>
      </c>
      <c r="S267" s="8">
        <f>+R267+Q267+K267</f>
        <v>339.51700000000005</v>
      </c>
      <c r="T267" s="8">
        <f>S267+S268+S269</f>
        <v>388.01700000000005</v>
      </c>
      <c r="U267" s="8">
        <f>T267/C267</f>
        <v>388.01700000000005</v>
      </c>
      <c r="X267" s="116">
        <f>U267*1.8</f>
        <v>698.43060000000014</v>
      </c>
      <c r="Y267" s="18">
        <v>699</v>
      </c>
      <c r="Z267" s="18">
        <f>Y267*8</f>
        <v>5592</v>
      </c>
      <c r="AA267" s="18">
        <f>Y267*3.5</f>
        <v>2446.5</v>
      </c>
      <c r="AB267" s="18">
        <f>Y267*0.9</f>
        <v>629.1</v>
      </c>
    </row>
    <row r="268" spans="1:29" s="18" customFormat="1" x14ac:dyDescent="0.25">
      <c r="E268" s="16" t="s">
        <v>151</v>
      </c>
      <c r="G268" s="5">
        <f>+F268-O268/5</f>
        <v>0</v>
      </c>
      <c r="H268" s="6">
        <f>G268*7%</f>
        <v>0</v>
      </c>
      <c r="I268" s="6">
        <f>G268+H268</f>
        <v>0</v>
      </c>
      <c r="J268" s="18">
        <v>27</v>
      </c>
      <c r="K268" s="7">
        <f>I268*J268</f>
        <v>0</v>
      </c>
      <c r="L268" s="5" t="s">
        <v>30</v>
      </c>
      <c r="M268" s="23">
        <v>2</v>
      </c>
      <c r="N268" s="18">
        <v>0.03</v>
      </c>
      <c r="P268" s="17">
        <v>260</v>
      </c>
      <c r="Q268" s="9">
        <f>N268*P268</f>
        <v>7.8</v>
      </c>
      <c r="R268" s="8">
        <f>G268*13</f>
        <v>0</v>
      </c>
      <c r="S268" s="8">
        <f>+R268+Q268+K268</f>
        <v>7.8</v>
      </c>
      <c r="U268" s="8" t="e">
        <f>T268/C268</f>
        <v>#DIV/0!</v>
      </c>
      <c r="X268" s="116" t="e">
        <f>U268*1.8</f>
        <v>#DIV/0!</v>
      </c>
      <c r="Y268" s="18">
        <v>0</v>
      </c>
      <c r="Z268" s="18">
        <f>Y268*8</f>
        <v>0</v>
      </c>
      <c r="AA268" s="18">
        <f>Y268*3.5</f>
        <v>0</v>
      </c>
      <c r="AB268" s="18">
        <f>Y268*0.9</f>
        <v>0</v>
      </c>
    </row>
    <row r="269" spans="1:29" s="18" customFormat="1" x14ac:dyDescent="0.25">
      <c r="G269" s="5">
        <f>+F269-O269/5</f>
        <v>0</v>
      </c>
      <c r="H269" s="6">
        <f>G269*7%</f>
        <v>0</v>
      </c>
      <c r="I269" s="6">
        <f>G269+H269</f>
        <v>0</v>
      </c>
      <c r="J269" s="18">
        <v>27</v>
      </c>
      <c r="K269" s="7">
        <f>I269*J269</f>
        <v>0</v>
      </c>
      <c r="L269" s="5" t="s">
        <v>30</v>
      </c>
      <c r="M269" s="23">
        <v>37</v>
      </c>
      <c r="N269" s="18">
        <v>0.22</v>
      </c>
      <c r="P269" s="17">
        <v>185</v>
      </c>
      <c r="Q269" s="9">
        <f>N269*P269</f>
        <v>40.700000000000003</v>
      </c>
      <c r="R269" s="8">
        <f>G269*13</f>
        <v>0</v>
      </c>
      <c r="S269" s="8">
        <f>+R269+Q269+K269</f>
        <v>40.700000000000003</v>
      </c>
      <c r="U269" s="8" t="e">
        <f>T269/C269</f>
        <v>#DIV/0!</v>
      </c>
      <c r="X269" s="116" t="e">
        <f>U269*1.8</f>
        <v>#DIV/0!</v>
      </c>
      <c r="Y269" s="18">
        <v>0</v>
      </c>
      <c r="Z269" s="18">
        <f>Y269*8</f>
        <v>0</v>
      </c>
      <c r="AA269" s="18">
        <f>Y269*3.5</f>
        <v>0</v>
      </c>
      <c r="AB269" s="18">
        <f>Y269*0.9</f>
        <v>0</v>
      </c>
    </row>
    <row r="271" spans="1:29" s="17" customFormat="1" x14ac:dyDescent="0.25">
      <c r="A271" s="17">
        <v>65</v>
      </c>
      <c r="B271" s="17">
        <v>10</v>
      </c>
      <c r="C271" s="17">
        <v>1</v>
      </c>
      <c r="D271" s="18" t="s">
        <v>29</v>
      </c>
      <c r="E271" s="17" t="s">
        <v>152</v>
      </c>
      <c r="F271" s="17">
        <v>3.3</v>
      </c>
      <c r="G271" s="10">
        <f>+F271-O271/5</f>
        <v>3.11</v>
      </c>
      <c r="H271" s="11">
        <f>G271*7%</f>
        <v>0.2177</v>
      </c>
      <c r="I271" s="11">
        <f>G271+H271</f>
        <v>3.3277000000000001</v>
      </c>
      <c r="J271" s="17">
        <v>20</v>
      </c>
      <c r="K271" s="7">
        <f>I271*J271</f>
        <v>66.554000000000002</v>
      </c>
      <c r="L271" s="10" t="s">
        <v>30</v>
      </c>
      <c r="M271" s="17">
        <v>1</v>
      </c>
      <c r="N271" s="18">
        <v>0.1</v>
      </c>
      <c r="O271" s="13">
        <v>0.95</v>
      </c>
      <c r="P271" s="13">
        <v>250</v>
      </c>
      <c r="Q271" s="9">
        <f>N271*P271</f>
        <v>25</v>
      </c>
      <c r="R271" s="7">
        <f>G271*13</f>
        <v>40.43</v>
      </c>
      <c r="S271" s="7">
        <f>+R271+Q271+K271</f>
        <v>131.98400000000001</v>
      </c>
      <c r="T271" s="7">
        <f>S271+S272+S273+S274</f>
        <v>301.98400000000004</v>
      </c>
      <c r="U271" s="7">
        <f>T271/C271</f>
        <v>301.98400000000004</v>
      </c>
      <c r="X271" s="117">
        <f>U271*1.8</f>
        <v>543.57120000000009</v>
      </c>
      <c r="Y271" s="18">
        <v>539</v>
      </c>
      <c r="Z271" s="18">
        <f>Y271*8</f>
        <v>4312</v>
      </c>
      <c r="AA271" s="18">
        <f>Y271*3.5</f>
        <v>1886.5</v>
      </c>
      <c r="AB271" s="18">
        <f>Y271*0.9</f>
        <v>485.1</v>
      </c>
      <c r="AC271" s="18"/>
    </row>
    <row r="272" spans="1:29" s="17" customFormat="1" x14ac:dyDescent="0.25">
      <c r="E272" s="16" t="s">
        <v>153</v>
      </c>
      <c r="G272" s="10">
        <f>+F272-O272/5</f>
        <v>0</v>
      </c>
      <c r="H272" s="11">
        <f>G272*7%</f>
        <v>0</v>
      </c>
      <c r="I272" s="11">
        <f>G272+H272</f>
        <v>0</v>
      </c>
      <c r="J272" s="17">
        <v>20</v>
      </c>
      <c r="K272" s="7">
        <f>I272*J272</f>
        <v>0</v>
      </c>
      <c r="L272" s="10" t="s">
        <v>30</v>
      </c>
      <c r="M272" s="18">
        <v>4</v>
      </c>
      <c r="N272" s="18">
        <v>0.22</v>
      </c>
      <c r="P272" s="13">
        <v>200</v>
      </c>
      <c r="Q272" s="9">
        <f>N272*P272</f>
        <v>44</v>
      </c>
      <c r="R272" s="7">
        <f>G272*13</f>
        <v>0</v>
      </c>
      <c r="S272" s="7">
        <f>+R272+Q272+K272</f>
        <v>44</v>
      </c>
      <c r="U272" s="7" t="e">
        <f>T272/C272</f>
        <v>#DIV/0!</v>
      </c>
      <c r="X272" s="117" t="e">
        <f>U272*1.8</f>
        <v>#DIV/0!</v>
      </c>
      <c r="Y272" s="18">
        <v>0</v>
      </c>
      <c r="Z272" s="18">
        <f>Y272*8</f>
        <v>0</v>
      </c>
      <c r="AA272" s="18">
        <f>Y272*3.5</f>
        <v>0</v>
      </c>
      <c r="AB272" s="18">
        <f>Y272*0.9</f>
        <v>0</v>
      </c>
      <c r="AC272" s="18"/>
    </row>
    <row r="273" spans="1:29" s="17" customFormat="1" x14ac:dyDescent="0.25">
      <c r="G273" s="10">
        <f>+F273-O273/5</f>
        <v>0</v>
      </c>
      <c r="H273" s="11">
        <f>G273*7%</f>
        <v>0</v>
      </c>
      <c r="I273" s="11">
        <f>G273+H273</f>
        <v>0</v>
      </c>
      <c r="J273" s="17">
        <v>20</v>
      </c>
      <c r="K273" s="7">
        <f>I273*J273</f>
        <v>0</v>
      </c>
      <c r="L273" s="10" t="s">
        <v>30</v>
      </c>
      <c r="M273" s="18">
        <v>4</v>
      </c>
      <c r="N273" s="18">
        <v>0.08</v>
      </c>
      <c r="P273" s="13">
        <v>200</v>
      </c>
      <c r="Q273" s="9">
        <f>N273*P273</f>
        <v>16</v>
      </c>
      <c r="R273" s="7">
        <f>G273*13</f>
        <v>0</v>
      </c>
      <c r="S273" s="7">
        <f>+R273+Q273+K273</f>
        <v>16</v>
      </c>
      <c r="U273" s="7" t="e">
        <f>T273/C273</f>
        <v>#DIV/0!</v>
      </c>
      <c r="X273" s="117" t="e">
        <f>U273*1.8</f>
        <v>#DIV/0!</v>
      </c>
      <c r="Y273" s="18">
        <v>0</v>
      </c>
      <c r="Z273" s="18">
        <f>Y273*8</f>
        <v>0</v>
      </c>
      <c r="AA273" s="18">
        <f>Y273*3.5</f>
        <v>0</v>
      </c>
      <c r="AB273" s="18">
        <f>Y273*0.9</f>
        <v>0</v>
      </c>
      <c r="AC273" s="18"/>
    </row>
    <row r="274" spans="1:29" s="17" customFormat="1" x14ac:dyDescent="0.25">
      <c r="G274" s="10">
        <f>+F274-O274/5</f>
        <v>0</v>
      </c>
      <c r="H274" s="11">
        <f>G274*7%</f>
        <v>0</v>
      </c>
      <c r="I274" s="11">
        <f>G274+H274</f>
        <v>0</v>
      </c>
      <c r="J274" s="17">
        <v>20</v>
      </c>
      <c r="K274" s="7">
        <f>I274*J274</f>
        <v>0</v>
      </c>
      <c r="L274" s="10" t="s">
        <v>30</v>
      </c>
      <c r="M274" s="18">
        <v>52</v>
      </c>
      <c r="N274" s="18">
        <v>0.55000000000000004</v>
      </c>
      <c r="P274" s="13">
        <v>200</v>
      </c>
      <c r="Q274" s="9">
        <f>N274*P274</f>
        <v>110.00000000000001</v>
      </c>
      <c r="R274" s="7">
        <f>G274*13</f>
        <v>0</v>
      </c>
      <c r="S274" s="7">
        <f>+R274+Q274+K274</f>
        <v>110.00000000000001</v>
      </c>
      <c r="U274" s="7" t="e">
        <f>T274/C274</f>
        <v>#DIV/0!</v>
      </c>
      <c r="X274" s="117" t="e">
        <f>U274*1.8</f>
        <v>#DIV/0!</v>
      </c>
      <c r="Y274" s="18">
        <v>0</v>
      </c>
      <c r="Z274" s="18">
        <f>Y274*8</f>
        <v>0</v>
      </c>
      <c r="AA274" s="18">
        <f>Y274*3.5</f>
        <v>0</v>
      </c>
      <c r="AB274" s="18">
        <f>Y274*0.9</f>
        <v>0</v>
      </c>
      <c r="AC274" s="18"/>
    </row>
    <row r="276" spans="1:29" s="17" customFormat="1" x14ac:dyDescent="0.25">
      <c r="A276" s="17">
        <v>66</v>
      </c>
      <c r="B276" s="17">
        <v>14</v>
      </c>
      <c r="C276" s="17">
        <v>1</v>
      </c>
      <c r="D276" s="17" t="s">
        <v>29</v>
      </c>
      <c r="E276" s="18" t="s">
        <v>154</v>
      </c>
      <c r="F276" s="17">
        <v>3</v>
      </c>
      <c r="G276" s="10">
        <f>+F276-O276/5</f>
        <v>2.95</v>
      </c>
      <c r="H276" s="11">
        <f>G276*7%</f>
        <v>0.20650000000000004</v>
      </c>
      <c r="I276" s="11">
        <f>G276+H276</f>
        <v>3.1565000000000003</v>
      </c>
      <c r="J276" s="17">
        <v>27</v>
      </c>
      <c r="K276" s="7">
        <f>I276*J276</f>
        <v>85.225500000000011</v>
      </c>
      <c r="L276" s="5" t="s">
        <v>30</v>
      </c>
      <c r="M276" s="17">
        <v>4</v>
      </c>
      <c r="N276" s="17">
        <v>0.25</v>
      </c>
      <c r="O276" s="13">
        <v>0.25</v>
      </c>
      <c r="P276" s="13">
        <v>350</v>
      </c>
      <c r="Q276" s="9">
        <f>N276*P276</f>
        <v>87.5</v>
      </c>
      <c r="R276" s="7">
        <f>G276*13</f>
        <v>38.35</v>
      </c>
      <c r="S276" s="7">
        <f>+R276+Q276+K276</f>
        <v>211.07550000000001</v>
      </c>
      <c r="T276" s="7">
        <f>S276+S277</f>
        <v>211.07550000000001</v>
      </c>
      <c r="U276" s="7">
        <f>T276/C276</f>
        <v>211.07550000000001</v>
      </c>
      <c r="X276" s="117">
        <f>U276*1.8</f>
        <v>379.9359</v>
      </c>
      <c r="Y276" s="17">
        <v>379</v>
      </c>
      <c r="Z276" s="17">
        <f>Y276*8</f>
        <v>3032</v>
      </c>
      <c r="AA276" s="17">
        <f>Y276*3.5</f>
        <v>1326.5</v>
      </c>
      <c r="AB276" s="17">
        <f>Y276*0.9</f>
        <v>341.1</v>
      </c>
    </row>
    <row r="277" spans="1:29" s="17" customFormat="1" x14ac:dyDescent="0.25">
      <c r="E277" s="16" t="s">
        <v>155</v>
      </c>
      <c r="G277" s="10">
        <f>+F277-O277/5</f>
        <v>0</v>
      </c>
      <c r="H277" s="11">
        <f>G277*7%</f>
        <v>0</v>
      </c>
      <c r="I277" s="11">
        <f>G277+H277</f>
        <v>0</v>
      </c>
      <c r="J277" s="13">
        <v>27</v>
      </c>
      <c r="K277" s="7">
        <f>I277*J277</f>
        <v>0</v>
      </c>
      <c r="L277" s="5"/>
      <c r="M277" s="13"/>
      <c r="P277" s="13"/>
      <c r="Q277" s="9">
        <f>N277*P277</f>
        <v>0</v>
      </c>
      <c r="R277" s="7">
        <f>G277*13</f>
        <v>0</v>
      </c>
      <c r="S277" s="7">
        <f>+R277+Q277+K277</f>
        <v>0</v>
      </c>
      <c r="U277" s="7" t="e">
        <f>T277/C277</f>
        <v>#DIV/0!</v>
      </c>
      <c r="X277" s="117" t="e">
        <f>U277*1.8</f>
        <v>#DIV/0!</v>
      </c>
      <c r="Z277" s="17">
        <f>Y277*8</f>
        <v>0</v>
      </c>
      <c r="AA277" s="17">
        <f>Y277*3.5</f>
        <v>0</v>
      </c>
      <c r="AB277" s="17">
        <f>Y277*0.9</f>
        <v>0</v>
      </c>
    </row>
    <row r="279" spans="1:29" s="17" customFormat="1" x14ac:dyDescent="0.25">
      <c r="A279" s="17">
        <v>67</v>
      </c>
      <c r="B279" s="17">
        <v>14</v>
      </c>
      <c r="C279" s="17">
        <v>1</v>
      </c>
      <c r="D279" s="18" t="s">
        <v>29</v>
      </c>
      <c r="E279" s="17" t="s">
        <v>156</v>
      </c>
      <c r="F279" s="17">
        <v>3.3</v>
      </c>
      <c r="G279" s="10">
        <f>+F279-O279/5</f>
        <v>3.1999999999999997</v>
      </c>
      <c r="H279" s="11">
        <f>G279*7%</f>
        <v>0.224</v>
      </c>
      <c r="I279" s="11">
        <f>G279+H279</f>
        <v>3.4239999999999999</v>
      </c>
      <c r="J279" s="17">
        <v>27</v>
      </c>
      <c r="K279" s="7">
        <f>I279*J279</f>
        <v>92.447999999999993</v>
      </c>
      <c r="L279" s="10" t="s">
        <v>30</v>
      </c>
      <c r="M279" s="17">
        <v>1</v>
      </c>
      <c r="N279" s="18">
        <v>0.12</v>
      </c>
      <c r="O279" s="13">
        <v>0.5</v>
      </c>
      <c r="P279" s="13">
        <v>350</v>
      </c>
      <c r="Q279" s="9">
        <f>N279*P279</f>
        <v>42</v>
      </c>
      <c r="R279" s="7">
        <f>G279*13</f>
        <v>41.599999999999994</v>
      </c>
      <c r="S279" s="7">
        <f>+R279+Q279+K279</f>
        <v>176.048</v>
      </c>
      <c r="T279" s="7">
        <f>S279+S280+S281+S282</f>
        <v>262.09800000000001</v>
      </c>
      <c r="U279" s="7">
        <f>T279/C279</f>
        <v>262.09800000000001</v>
      </c>
      <c r="X279" s="117">
        <f>U279*1.8</f>
        <v>471.77640000000002</v>
      </c>
      <c r="Y279" s="18">
        <v>469</v>
      </c>
      <c r="Z279" s="18">
        <f>Y279*8</f>
        <v>3752</v>
      </c>
      <c r="AA279" s="18">
        <f>Y279*3.5</f>
        <v>1641.5</v>
      </c>
      <c r="AB279" s="18">
        <f>Y279*0.9</f>
        <v>422.1</v>
      </c>
      <c r="AC279" s="18"/>
    </row>
    <row r="280" spans="1:29" s="17" customFormat="1" x14ac:dyDescent="0.25">
      <c r="E280" s="16" t="s">
        <v>157</v>
      </c>
      <c r="G280" s="10">
        <f>+F280-O280/5</f>
        <v>0</v>
      </c>
      <c r="H280" s="11">
        <f>G280*7%</f>
        <v>0</v>
      </c>
      <c r="I280" s="11">
        <f>G280+H280</f>
        <v>0</v>
      </c>
      <c r="J280" s="17">
        <v>27</v>
      </c>
      <c r="K280" s="7">
        <f>I280*J280</f>
        <v>0</v>
      </c>
      <c r="L280" s="10" t="s">
        <v>30</v>
      </c>
      <c r="M280" s="18">
        <v>4</v>
      </c>
      <c r="N280" s="18">
        <v>0.19</v>
      </c>
      <c r="P280" s="13">
        <v>260</v>
      </c>
      <c r="Q280" s="9">
        <f>N280*P280</f>
        <v>49.4</v>
      </c>
      <c r="R280" s="7">
        <f>G280*13</f>
        <v>0</v>
      </c>
      <c r="S280" s="7">
        <f>+R280+Q280+K280</f>
        <v>49.4</v>
      </c>
      <c r="U280" s="7" t="e">
        <f>T280/C280</f>
        <v>#DIV/0!</v>
      </c>
      <c r="X280" s="117" t="e">
        <f>U280*1.8</f>
        <v>#DIV/0!</v>
      </c>
      <c r="Y280" s="18">
        <v>0</v>
      </c>
      <c r="Z280" s="18">
        <f>Y280*8</f>
        <v>0</v>
      </c>
      <c r="AA280" s="18">
        <f>Y280*3.5</f>
        <v>0</v>
      </c>
      <c r="AB280" s="18">
        <f>Y280*0.9</f>
        <v>0</v>
      </c>
      <c r="AC280" s="18"/>
    </row>
    <row r="281" spans="1:29" s="17" customFormat="1" x14ac:dyDescent="0.25">
      <c r="G281" s="10">
        <f>+F281-O281/5</f>
        <v>0</v>
      </c>
      <c r="H281" s="11">
        <f>G281*7%</f>
        <v>0</v>
      </c>
      <c r="I281" s="11">
        <f>G281+H281</f>
        <v>0</v>
      </c>
      <c r="J281" s="17">
        <v>27</v>
      </c>
      <c r="K281" s="7">
        <f>I281*J281</f>
        <v>0</v>
      </c>
      <c r="L281" s="10" t="s">
        <v>30</v>
      </c>
      <c r="M281" s="18">
        <v>2</v>
      </c>
      <c r="N281" s="18">
        <v>0.02</v>
      </c>
      <c r="P281" s="13">
        <v>260</v>
      </c>
      <c r="Q281" s="9">
        <f>N281*P281</f>
        <v>5.2</v>
      </c>
      <c r="R281" s="7">
        <f>G281*13</f>
        <v>0</v>
      </c>
      <c r="S281" s="7">
        <f>+R281+Q281+K281</f>
        <v>5.2</v>
      </c>
      <c r="U281" s="7" t="e">
        <f>T281/C281</f>
        <v>#DIV/0!</v>
      </c>
      <c r="X281" s="117" t="e">
        <f>U281*1.8</f>
        <v>#DIV/0!</v>
      </c>
      <c r="Y281" s="18">
        <v>0</v>
      </c>
      <c r="Z281" s="18">
        <f>Y281*8</f>
        <v>0</v>
      </c>
      <c r="AA281" s="18">
        <f>Y281*3.5</f>
        <v>0</v>
      </c>
      <c r="AB281" s="18">
        <f>Y281*0.9</f>
        <v>0</v>
      </c>
      <c r="AC281" s="18"/>
    </row>
    <row r="282" spans="1:29" s="17" customFormat="1" x14ac:dyDescent="0.25">
      <c r="G282" s="10">
        <f>+F282-O282/5</f>
        <v>0</v>
      </c>
      <c r="H282" s="11">
        <f>G282*7%</f>
        <v>0</v>
      </c>
      <c r="I282" s="11">
        <f>G282+H282</f>
        <v>0</v>
      </c>
      <c r="J282" s="17">
        <v>27</v>
      </c>
      <c r="K282" s="7">
        <f>I282*J282</f>
        <v>0</v>
      </c>
      <c r="L282" s="10" t="s">
        <v>30</v>
      </c>
      <c r="M282" s="18">
        <v>24</v>
      </c>
      <c r="N282" s="18">
        <v>0.17</v>
      </c>
      <c r="P282" s="13">
        <v>185</v>
      </c>
      <c r="Q282" s="9">
        <f>N282*P282</f>
        <v>31.450000000000003</v>
      </c>
      <c r="R282" s="7">
        <f>G282*13</f>
        <v>0</v>
      </c>
      <c r="S282" s="7">
        <f>+R282+Q282+K282</f>
        <v>31.450000000000003</v>
      </c>
      <c r="U282" s="7" t="e">
        <f>T282/C282</f>
        <v>#DIV/0!</v>
      </c>
      <c r="X282" s="117" t="e">
        <f>U282*1.8</f>
        <v>#DIV/0!</v>
      </c>
      <c r="Y282" s="18">
        <v>0</v>
      </c>
      <c r="Z282" s="18">
        <f>Y282*8</f>
        <v>0</v>
      </c>
      <c r="AA282" s="18">
        <f>Y282*3.5</f>
        <v>0</v>
      </c>
      <c r="AB282" s="18">
        <f>Y282*0.9</f>
        <v>0</v>
      </c>
      <c r="AC282" s="18"/>
    </row>
    <row r="284" spans="1:29" s="18" customFormat="1" x14ac:dyDescent="0.25">
      <c r="A284" s="18">
        <v>68</v>
      </c>
      <c r="B284" s="18">
        <v>14</v>
      </c>
      <c r="C284" s="18">
        <v>1</v>
      </c>
      <c r="D284" s="18" t="s">
        <v>29</v>
      </c>
      <c r="E284" s="18" t="s">
        <v>159</v>
      </c>
      <c r="F284" s="18">
        <v>3</v>
      </c>
      <c r="G284" s="5">
        <f>+F284-O284/5</f>
        <v>2.95</v>
      </c>
      <c r="H284" s="6">
        <f>G284*7%</f>
        <v>0.20650000000000004</v>
      </c>
      <c r="I284" s="6">
        <f>G284+H284</f>
        <v>3.1565000000000003</v>
      </c>
      <c r="J284" s="18">
        <v>27</v>
      </c>
      <c r="K284" s="7">
        <f>I284*J284</f>
        <v>85.225500000000011</v>
      </c>
      <c r="L284" s="5" t="s">
        <v>30</v>
      </c>
      <c r="M284" s="18">
        <v>1</v>
      </c>
      <c r="N284" s="18">
        <v>0.05</v>
      </c>
      <c r="O284" s="13">
        <v>0.25</v>
      </c>
      <c r="P284" s="13">
        <v>340</v>
      </c>
      <c r="Q284" s="9">
        <f>N284*P284</f>
        <v>17</v>
      </c>
      <c r="R284" s="8">
        <f>G284*13</f>
        <v>38.35</v>
      </c>
      <c r="S284" s="8">
        <f>+R284+Q284+K284</f>
        <v>140.57550000000001</v>
      </c>
      <c r="T284" s="8">
        <f>S284+S285+S286+S287+S288</f>
        <v>183.57549999999998</v>
      </c>
      <c r="U284" s="8">
        <f>T284/C284</f>
        <v>183.57549999999998</v>
      </c>
      <c r="X284" s="116">
        <f>U284*1.8</f>
        <v>330.43589999999995</v>
      </c>
      <c r="Y284" s="18">
        <v>329</v>
      </c>
      <c r="Z284" s="18">
        <f>Y284*8</f>
        <v>2632</v>
      </c>
      <c r="AA284" s="18">
        <f>Y284*3.5</f>
        <v>1151.5</v>
      </c>
      <c r="AB284" s="18">
        <f>Y284*0.9</f>
        <v>296.10000000000002</v>
      </c>
    </row>
    <row r="285" spans="1:29" s="18" customFormat="1" x14ac:dyDescent="0.25">
      <c r="E285" s="16" t="s">
        <v>160</v>
      </c>
      <c r="G285" s="5">
        <f>+F285-O285/5</f>
        <v>0</v>
      </c>
      <c r="H285" s="6">
        <f>G285*7%</f>
        <v>0</v>
      </c>
      <c r="I285" s="6">
        <f>G285+H285</f>
        <v>0</v>
      </c>
      <c r="J285" s="18">
        <v>27</v>
      </c>
      <c r="K285" s="7">
        <f>I285*J285</f>
        <v>0</v>
      </c>
      <c r="L285" s="5" t="s">
        <v>30</v>
      </c>
      <c r="M285" s="13">
        <v>4</v>
      </c>
      <c r="N285" s="18">
        <v>0.06</v>
      </c>
      <c r="P285" s="13">
        <v>260</v>
      </c>
      <c r="Q285" s="9">
        <f>N285*P285</f>
        <v>15.6</v>
      </c>
      <c r="R285" s="8">
        <f>G285*13</f>
        <v>0</v>
      </c>
      <c r="S285" s="8">
        <f>+R285+Q285+K285</f>
        <v>15.6</v>
      </c>
      <c r="U285" s="8" t="e">
        <f>T285/C285</f>
        <v>#DIV/0!</v>
      </c>
      <c r="X285" s="116" t="e">
        <f>U285*1.8</f>
        <v>#DIV/0!</v>
      </c>
      <c r="Y285" s="18">
        <v>0</v>
      </c>
      <c r="Z285" s="18">
        <f>Y285*8</f>
        <v>0</v>
      </c>
      <c r="AA285" s="18">
        <f>Y285*3.5</f>
        <v>0</v>
      </c>
      <c r="AB285" s="18">
        <f>Y285*0.9</f>
        <v>0</v>
      </c>
    </row>
    <row r="286" spans="1:29" s="18" customFormat="1" x14ac:dyDescent="0.25">
      <c r="E286" s="17"/>
      <c r="G286" s="5">
        <f>+F286-O286/5</f>
        <v>0</v>
      </c>
      <c r="H286" s="6">
        <f>G286*7%</f>
        <v>0</v>
      </c>
      <c r="I286" s="6">
        <f>G286+H286</f>
        <v>0</v>
      </c>
      <c r="J286" s="18">
        <v>27</v>
      </c>
      <c r="K286" s="7">
        <f>I286*J286</f>
        <v>0</v>
      </c>
      <c r="L286" s="5" t="s">
        <v>30</v>
      </c>
      <c r="M286" s="13">
        <v>2</v>
      </c>
      <c r="N286" s="18">
        <v>0.02</v>
      </c>
      <c r="P286" s="13">
        <v>260</v>
      </c>
      <c r="Q286" s="9">
        <f>N286*P286</f>
        <v>5.2</v>
      </c>
      <c r="R286" s="8">
        <f>G286*13</f>
        <v>0</v>
      </c>
      <c r="S286" s="8">
        <f>+R286+Q286+K286</f>
        <v>5.2</v>
      </c>
      <c r="U286" s="8" t="e">
        <f>T286/C286</f>
        <v>#DIV/0!</v>
      </c>
      <c r="X286" s="116" t="e">
        <f>U286*1.8</f>
        <v>#DIV/0!</v>
      </c>
      <c r="Y286" s="18">
        <v>0</v>
      </c>
      <c r="Z286" s="18">
        <f>Y286*8</f>
        <v>0</v>
      </c>
      <c r="AA286" s="18">
        <f>Y286*3.5</f>
        <v>0</v>
      </c>
      <c r="AB286" s="18">
        <f>Y286*0.9</f>
        <v>0</v>
      </c>
    </row>
    <row r="287" spans="1:29" s="18" customFormat="1" x14ac:dyDescent="0.25">
      <c r="E287" s="17"/>
      <c r="G287" s="5">
        <f>+F287-O287/5</f>
        <v>0</v>
      </c>
      <c r="H287" s="6">
        <f>G287*7%</f>
        <v>0</v>
      </c>
      <c r="I287" s="6">
        <f>G287+H287</f>
        <v>0</v>
      </c>
      <c r="J287" s="18">
        <v>27</v>
      </c>
      <c r="K287" s="7">
        <f>I287*J287</f>
        <v>0</v>
      </c>
      <c r="L287" s="5" t="s">
        <v>30</v>
      </c>
      <c r="M287" s="13">
        <v>4</v>
      </c>
      <c r="N287" s="18">
        <v>0.02</v>
      </c>
      <c r="P287" s="13">
        <v>185</v>
      </c>
      <c r="Q287" s="9">
        <f>N287*P287</f>
        <v>3.7</v>
      </c>
      <c r="R287" s="8">
        <f>G287*13</f>
        <v>0</v>
      </c>
      <c r="S287" s="8">
        <f>+R287+Q287+K287</f>
        <v>3.7</v>
      </c>
      <c r="U287" s="8" t="e">
        <f>T287/C287</f>
        <v>#DIV/0!</v>
      </c>
      <c r="X287" s="116" t="e">
        <f>U287*1.8</f>
        <v>#DIV/0!</v>
      </c>
      <c r="Y287" s="18">
        <v>0</v>
      </c>
      <c r="Z287" s="18">
        <f>Y287*8</f>
        <v>0</v>
      </c>
      <c r="AA287" s="18">
        <f>Y287*3.5</f>
        <v>0</v>
      </c>
      <c r="AB287" s="18">
        <f>Y287*0.9</f>
        <v>0</v>
      </c>
    </row>
    <row r="288" spans="1:29" s="18" customFormat="1" x14ac:dyDescent="0.25">
      <c r="G288" s="5">
        <f>+F288-O288/5</f>
        <v>0</v>
      </c>
      <c r="H288" s="6">
        <f>G288*7%</f>
        <v>0</v>
      </c>
      <c r="I288" s="6">
        <f>G288+H288</f>
        <v>0</v>
      </c>
      <c r="J288" s="18">
        <v>27</v>
      </c>
      <c r="K288" s="7">
        <f>I288*J288</f>
        <v>0</v>
      </c>
      <c r="L288" s="5" t="s">
        <v>30</v>
      </c>
      <c r="M288" s="13">
        <v>20</v>
      </c>
      <c r="N288" s="18">
        <v>0.1</v>
      </c>
      <c r="P288" s="13">
        <v>185</v>
      </c>
      <c r="Q288" s="9">
        <f>N288*P288</f>
        <v>18.5</v>
      </c>
      <c r="R288" s="8">
        <f>G288*13</f>
        <v>0</v>
      </c>
      <c r="S288" s="8">
        <f>+R288+Q288+K288</f>
        <v>18.5</v>
      </c>
      <c r="U288" s="8" t="e">
        <f>T288/C288</f>
        <v>#DIV/0!</v>
      </c>
      <c r="X288" s="116" t="e">
        <f>U288*1.8</f>
        <v>#DIV/0!</v>
      </c>
      <c r="Y288" s="18">
        <v>0</v>
      </c>
      <c r="Z288" s="18">
        <f>Y288*8</f>
        <v>0</v>
      </c>
      <c r="AA288" s="18">
        <f>Y288*3.5</f>
        <v>0</v>
      </c>
      <c r="AB288" s="18">
        <f>Y288*0.9</f>
        <v>0</v>
      </c>
    </row>
    <row r="290" spans="1:29" s="18" customFormat="1" x14ac:dyDescent="0.25">
      <c r="A290" s="17">
        <v>69</v>
      </c>
      <c r="B290" s="18">
        <v>10</v>
      </c>
      <c r="C290" s="18">
        <v>1</v>
      </c>
      <c r="D290" s="18" t="s">
        <v>29</v>
      </c>
      <c r="E290" s="18" t="s">
        <v>161</v>
      </c>
      <c r="F290" s="17">
        <v>2.6</v>
      </c>
      <c r="G290" s="5">
        <f>+F290-O290/5</f>
        <v>2.5</v>
      </c>
      <c r="H290" s="6">
        <f>G290*7%</f>
        <v>0.17500000000000002</v>
      </c>
      <c r="I290" s="6">
        <f>G290+H290</f>
        <v>2.6749999999999998</v>
      </c>
      <c r="J290" s="18">
        <v>20</v>
      </c>
      <c r="K290" s="7">
        <f>I290*J290</f>
        <v>53.5</v>
      </c>
      <c r="L290" s="5" t="s">
        <v>30</v>
      </c>
      <c r="M290" s="18">
        <v>1</v>
      </c>
      <c r="N290" s="18">
        <v>0.24</v>
      </c>
      <c r="O290" s="13">
        <v>0.5</v>
      </c>
      <c r="P290" s="13">
        <v>470</v>
      </c>
      <c r="Q290" s="9">
        <f>N290*P290</f>
        <v>112.8</v>
      </c>
      <c r="R290" s="8">
        <f>G290*13</f>
        <v>32.5</v>
      </c>
      <c r="S290" s="8">
        <f>+R290+Q290+K290</f>
        <v>198.8</v>
      </c>
      <c r="T290" s="8">
        <f>S290+S291+S292</f>
        <v>240.9</v>
      </c>
      <c r="U290" s="8">
        <f>T290/C290</f>
        <v>240.9</v>
      </c>
      <c r="X290" s="116">
        <f>U290*1.8</f>
        <v>433.62</v>
      </c>
      <c r="Y290" s="18">
        <v>429</v>
      </c>
      <c r="Z290" s="18">
        <f>Y290*8</f>
        <v>3432</v>
      </c>
      <c r="AA290" s="18">
        <f>Y290*3.5</f>
        <v>1501.5</v>
      </c>
      <c r="AB290" s="18">
        <f>Y290*0.9</f>
        <v>386.1</v>
      </c>
    </row>
    <row r="291" spans="1:29" s="18" customFormat="1" x14ac:dyDescent="0.25">
      <c r="E291" s="16" t="s">
        <v>162</v>
      </c>
      <c r="G291" s="5">
        <f>+F291-O291/5</f>
        <v>0</v>
      </c>
      <c r="H291" s="6">
        <f>G291*7%</f>
        <v>0</v>
      </c>
      <c r="I291" s="6">
        <f>G291+H291</f>
        <v>0</v>
      </c>
      <c r="J291" s="18">
        <v>20</v>
      </c>
      <c r="K291" s="7">
        <f>I291*J291</f>
        <v>0</v>
      </c>
      <c r="L291" s="5" t="s">
        <v>30</v>
      </c>
      <c r="M291" s="23">
        <v>14</v>
      </c>
      <c r="N291" s="18">
        <v>0.15</v>
      </c>
      <c r="P291" s="17">
        <v>200</v>
      </c>
      <c r="Q291" s="9">
        <f>N291*P291</f>
        <v>30</v>
      </c>
      <c r="R291" s="8">
        <f>G291*13</f>
        <v>0</v>
      </c>
      <c r="S291" s="8">
        <f>+R291+Q291+K291</f>
        <v>30</v>
      </c>
      <c r="U291" s="8" t="e">
        <f>T291/C291</f>
        <v>#DIV/0!</v>
      </c>
      <c r="X291" s="116" t="e">
        <f>U291*1.8</f>
        <v>#DIV/0!</v>
      </c>
      <c r="Y291" s="18">
        <v>0</v>
      </c>
      <c r="Z291" s="18">
        <f>Y291*8</f>
        <v>0</v>
      </c>
      <c r="AA291" s="18">
        <f>Y291*3.5</f>
        <v>0</v>
      </c>
      <c r="AB291" s="18">
        <f>Y291*0.9</f>
        <v>0</v>
      </c>
    </row>
    <row r="292" spans="1:29" s="18" customFormat="1" x14ac:dyDescent="0.25">
      <c r="G292" s="5">
        <f>+F292-O292/5</f>
        <v>0</v>
      </c>
      <c r="H292" s="6">
        <f>G292*7%</f>
        <v>0</v>
      </c>
      <c r="I292" s="6">
        <f>G292+H292</f>
        <v>0</v>
      </c>
      <c r="J292" s="18">
        <v>20</v>
      </c>
      <c r="K292" s="7">
        <f>I292*J292</f>
        <v>0</v>
      </c>
      <c r="L292" s="5" t="s">
        <v>30</v>
      </c>
      <c r="M292" s="23">
        <v>18</v>
      </c>
      <c r="N292" s="18">
        <v>0.11</v>
      </c>
      <c r="P292" s="17">
        <v>110</v>
      </c>
      <c r="Q292" s="9">
        <f>N292*P292</f>
        <v>12.1</v>
      </c>
      <c r="R292" s="8">
        <f>G292*13</f>
        <v>0</v>
      </c>
      <c r="S292" s="8">
        <f>+R292+Q292+K292</f>
        <v>12.1</v>
      </c>
      <c r="U292" s="8" t="e">
        <f>T292/C292</f>
        <v>#DIV/0!</v>
      </c>
      <c r="X292" s="116" t="e">
        <f>U292*1.8</f>
        <v>#DIV/0!</v>
      </c>
      <c r="Y292" s="18">
        <v>0</v>
      </c>
      <c r="Z292" s="18">
        <f>Y292*8</f>
        <v>0</v>
      </c>
      <c r="AA292" s="18">
        <f>Y292*3.5</f>
        <v>0</v>
      </c>
      <c r="AB292" s="18">
        <f>Y292*0.9</f>
        <v>0</v>
      </c>
    </row>
    <row r="294" spans="1:29" s="17" customFormat="1" x14ac:dyDescent="0.25">
      <c r="A294" s="17">
        <v>70</v>
      </c>
      <c r="B294" s="17">
        <v>10</v>
      </c>
      <c r="C294" s="17">
        <v>1</v>
      </c>
      <c r="D294" s="18" t="s">
        <v>29</v>
      </c>
      <c r="E294" s="17" t="s">
        <v>163</v>
      </c>
      <c r="F294" s="17">
        <v>3.6</v>
      </c>
      <c r="G294" s="10">
        <f>+F294-O294/5</f>
        <v>3.35</v>
      </c>
      <c r="H294" s="11">
        <f>G294*7%</f>
        <v>0.23450000000000004</v>
      </c>
      <c r="I294" s="11">
        <f>G294+H294</f>
        <v>3.5845000000000002</v>
      </c>
      <c r="J294" s="17">
        <v>20</v>
      </c>
      <c r="K294" s="7">
        <f>I294*J294</f>
        <v>71.69</v>
      </c>
      <c r="L294" s="10" t="s">
        <v>33</v>
      </c>
      <c r="M294" s="17">
        <v>1</v>
      </c>
      <c r="N294" s="18">
        <v>1</v>
      </c>
      <c r="O294" s="13">
        <v>1.25</v>
      </c>
      <c r="P294" s="13">
        <v>60</v>
      </c>
      <c r="Q294" s="9">
        <f>N294*P294</f>
        <v>60</v>
      </c>
      <c r="R294" s="7">
        <f>G294*13</f>
        <v>43.550000000000004</v>
      </c>
      <c r="S294" s="7">
        <f>+R294+Q294+K294</f>
        <v>175.24</v>
      </c>
      <c r="T294" s="7">
        <f>S294+S295+S296+S297</f>
        <v>219.84</v>
      </c>
      <c r="U294" s="7">
        <f>T294/C294</f>
        <v>219.84</v>
      </c>
      <c r="X294" s="117">
        <f>U294*1.8</f>
        <v>395.71199999999999</v>
      </c>
      <c r="Y294" s="18">
        <v>399</v>
      </c>
      <c r="Z294" s="18">
        <f>Y294*8</f>
        <v>3192</v>
      </c>
      <c r="AA294" s="18">
        <f>Y294*3.5</f>
        <v>1396.5</v>
      </c>
      <c r="AB294" s="18">
        <f>Y294*0.9</f>
        <v>359.1</v>
      </c>
      <c r="AC294" s="18"/>
    </row>
    <row r="295" spans="1:29" s="17" customFormat="1" x14ac:dyDescent="0.25">
      <c r="E295" s="16" t="s">
        <v>164</v>
      </c>
      <c r="G295" s="10">
        <f>+F295-O295/5</f>
        <v>0</v>
      </c>
      <c r="H295" s="11">
        <f>G295*7%</f>
        <v>0</v>
      </c>
      <c r="I295" s="11">
        <f>G295+H295</f>
        <v>0</v>
      </c>
      <c r="J295" s="17">
        <v>20</v>
      </c>
      <c r="K295" s="7">
        <f>I295*J295</f>
        <v>0</v>
      </c>
      <c r="L295" s="10" t="s">
        <v>30</v>
      </c>
      <c r="M295" s="18">
        <v>18</v>
      </c>
      <c r="N295" s="18">
        <v>0.19</v>
      </c>
      <c r="P295" s="13">
        <v>200</v>
      </c>
      <c r="Q295" s="9">
        <f>N295*P295</f>
        <v>38</v>
      </c>
      <c r="R295" s="7">
        <f>G295*13</f>
        <v>0</v>
      </c>
      <c r="S295" s="7">
        <f>+R295+Q295+K295</f>
        <v>38</v>
      </c>
      <c r="U295" s="7" t="e">
        <f>T295/C295</f>
        <v>#DIV/0!</v>
      </c>
      <c r="X295" s="117" t="e">
        <f>U295*1.8</f>
        <v>#DIV/0!</v>
      </c>
      <c r="Y295" s="18">
        <v>0</v>
      </c>
      <c r="Z295" s="18">
        <f>Y295*8</f>
        <v>0</v>
      </c>
      <c r="AA295" s="18">
        <f>Y295*3.5</f>
        <v>0</v>
      </c>
      <c r="AB295" s="18">
        <f>Y295*0.9</f>
        <v>0</v>
      </c>
      <c r="AC295" s="18"/>
    </row>
    <row r="296" spans="1:29" s="17" customFormat="1" x14ac:dyDescent="0.25">
      <c r="G296" s="10">
        <f>+F296-O296/5</f>
        <v>0</v>
      </c>
      <c r="H296" s="11">
        <f>G296*7%</f>
        <v>0</v>
      </c>
      <c r="I296" s="11">
        <f>G296+H296</f>
        <v>0</v>
      </c>
      <c r="J296" s="17">
        <v>20</v>
      </c>
      <c r="K296" s="7">
        <f>I296*J296</f>
        <v>0</v>
      </c>
      <c r="L296" s="10" t="s">
        <v>30</v>
      </c>
      <c r="M296" s="18">
        <v>12</v>
      </c>
      <c r="N296" s="18">
        <v>0.05</v>
      </c>
      <c r="P296" s="13">
        <v>110</v>
      </c>
      <c r="Q296" s="9">
        <f>N296*P296</f>
        <v>5.5</v>
      </c>
      <c r="R296" s="7">
        <f>G296*13</f>
        <v>0</v>
      </c>
      <c r="S296" s="7">
        <f>+R296+Q296+K296</f>
        <v>5.5</v>
      </c>
      <c r="U296" s="7" t="e">
        <f>T296/C296</f>
        <v>#DIV/0!</v>
      </c>
      <c r="X296" s="117" t="e">
        <f>U296*1.8</f>
        <v>#DIV/0!</v>
      </c>
      <c r="Y296" s="18">
        <v>0</v>
      </c>
      <c r="Z296" s="18">
        <f>Y296*8</f>
        <v>0</v>
      </c>
      <c r="AA296" s="18">
        <f>Y296*3.5</f>
        <v>0</v>
      </c>
      <c r="AB296" s="18">
        <f>Y296*0.9</f>
        <v>0</v>
      </c>
      <c r="AC296" s="18"/>
    </row>
    <row r="297" spans="1:29" s="17" customFormat="1" x14ac:dyDescent="0.25">
      <c r="G297" s="10">
        <f>+F297-O297/5</f>
        <v>0</v>
      </c>
      <c r="H297" s="11">
        <f>G297*7%</f>
        <v>0</v>
      </c>
      <c r="I297" s="11">
        <f>G297+H297</f>
        <v>0</v>
      </c>
      <c r="J297" s="17">
        <v>20</v>
      </c>
      <c r="K297" s="7">
        <f>I297*J297</f>
        <v>0</v>
      </c>
      <c r="L297" s="10" t="s">
        <v>30</v>
      </c>
      <c r="M297" s="18">
        <v>4</v>
      </c>
      <c r="N297" s="18">
        <v>0.01</v>
      </c>
      <c r="P297" s="13">
        <v>110</v>
      </c>
      <c r="Q297" s="9">
        <f>N297*P297</f>
        <v>1.1000000000000001</v>
      </c>
      <c r="R297" s="7">
        <f>G297*13</f>
        <v>0</v>
      </c>
      <c r="S297" s="7">
        <f>+R297+Q297+K297</f>
        <v>1.1000000000000001</v>
      </c>
      <c r="U297" s="7" t="e">
        <f>T297/C297</f>
        <v>#DIV/0!</v>
      </c>
      <c r="X297" s="117" t="e">
        <f>U297*1.8</f>
        <v>#DIV/0!</v>
      </c>
      <c r="Y297" s="18">
        <v>0</v>
      </c>
      <c r="Z297" s="18">
        <f>Y297*8</f>
        <v>0</v>
      </c>
      <c r="AA297" s="18">
        <f>Y297*3.5</f>
        <v>0</v>
      </c>
      <c r="AB297" s="18">
        <f>Y297*0.9</f>
        <v>0</v>
      </c>
      <c r="AC297" s="18"/>
    </row>
    <row r="299" spans="1:29" s="17" customFormat="1" x14ac:dyDescent="0.25">
      <c r="A299" s="17">
        <v>71</v>
      </c>
      <c r="B299" s="17">
        <v>14</v>
      </c>
      <c r="C299" s="17">
        <v>1</v>
      </c>
      <c r="D299" s="18" t="s">
        <v>29</v>
      </c>
      <c r="E299" s="17" t="s">
        <v>165</v>
      </c>
      <c r="F299" s="17">
        <v>7</v>
      </c>
      <c r="G299" s="10">
        <f>+F299-O299/5</f>
        <v>6.84</v>
      </c>
      <c r="H299" s="11">
        <f>G299*7%</f>
        <v>0.47880000000000006</v>
      </c>
      <c r="I299" s="11">
        <f>G299+H299</f>
        <v>7.3187999999999995</v>
      </c>
      <c r="J299" s="17">
        <v>27</v>
      </c>
      <c r="K299" s="7">
        <f>I299*J299</f>
        <v>197.60759999999999</v>
      </c>
      <c r="L299" s="10" t="s">
        <v>30</v>
      </c>
      <c r="M299" s="17">
        <v>1</v>
      </c>
      <c r="N299" s="18">
        <v>0.37</v>
      </c>
      <c r="O299" s="13">
        <v>0.8</v>
      </c>
      <c r="P299" s="13">
        <v>600</v>
      </c>
      <c r="Q299" s="9">
        <f>N299*P299</f>
        <v>222</v>
      </c>
      <c r="R299" s="7">
        <f>G299*13</f>
        <v>88.92</v>
      </c>
      <c r="S299" s="7">
        <f>+R299+Q299+K299</f>
        <v>508.52760000000001</v>
      </c>
      <c r="T299" s="7">
        <f>S299+S300+S301+S302</f>
        <v>594.07759999999996</v>
      </c>
      <c r="U299" s="7">
        <f>T299/C299</f>
        <v>594.07759999999996</v>
      </c>
      <c r="X299" s="117">
        <f>U299*1.8</f>
        <v>1069.33968</v>
      </c>
      <c r="Y299" s="18">
        <v>1069</v>
      </c>
      <c r="Z299" s="18">
        <f>Y299*8</f>
        <v>8552</v>
      </c>
      <c r="AA299" s="18">
        <f>Y299*3.5</f>
        <v>3741.5</v>
      </c>
      <c r="AB299" s="18">
        <f>Y299*0.9</f>
        <v>962.1</v>
      </c>
      <c r="AC299" s="18"/>
    </row>
    <row r="300" spans="1:29" s="17" customFormat="1" x14ac:dyDescent="0.25">
      <c r="E300" s="16" t="s">
        <v>166</v>
      </c>
      <c r="G300" s="10">
        <f>+F300-O300/5</f>
        <v>0</v>
      </c>
      <c r="H300" s="11">
        <f>G300*7%</f>
        <v>0</v>
      </c>
      <c r="I300" s="11">
        <f>G300+H300</f>
        <v>0</v>
      </c>
      <c r="J300" s="17">
        <v>27</v>
      </c>
      <c r="K300" s="7">
        <f>I300*J300</f>
        <v>0</v>
      </c>
      <c r="L300" s="10" t="s">
        <v>30</v>
      </c>
      <c r="M300" s="18">
        <v>8</v>
      </c>
      <c r="N300" s="18">
        <v>0.08</v>
      </c>
      <c r="P300" s="13">
        <v>260</v>
      </c>
      <c r="Q300" s="9">
        <f>N300*P300</f>
        <v>20.8</v>
      </c>
      <c r="R300" s="7">
        <f>G300*13</f>
        <v>0</v>
      </c>
      <c r="S300" s="7">
        <f>+R300+Q300+K300</f>
        <v>20.8</v>
      </c>
      <c r="U300" s="7" t="e">
        <f>T300/C300</f>
        <v>#DIV/0!</v>
      </c>
      <c r="X300" s="117" t="e">
        <f>U300*1.8</f>
        <v>#DIV/0!</v>
      </c>
      <c r="Y300" s="18">
        <v>0</v>
      </c>
      <c r="Z300" s="18">
        <f>Y300*8</f>
        <v>0</v>
      </c>
      <c r="AA300" s="18">
        <f>Y300*3.5</f>
        <v>0</v>
      </c>
      <c r="AB300" s="18">
        <f>Y300*0.9</f>
        <v>0</v>
      </c>
      <c r="AC300" s="18"/>
    </row>
    <row r="301" spans="1:29" s="17" customFormat="1" x14ac:dyDescent="0.25">
      <c r="G301" s="10">
        <f>+F301-O301/5</f>
        <v>0</v>
      </c>
      <c r="H301" s="11">
        <f>G301*7%</f>
        <v>0</v>
      </c>
      <c r="I301" s="11">
        <f>G301+H301</f>
        <v>0</v>
      </c>
      <c r="J301" s="17">
        <v>27</v>
      </c>
      <c r="K301" s="7">
        <f>I301*J301</f>
        <v>0</v>
      </c>
      <c r="L301" s="10" t="s">
        <v>30</v>
      </c>
      <c r="M301" s="18">
        <v>24</v>
      </c>
      <c r="N301" s="18">
        <v>0.17</v>
      </c>
      <c r="P301" s="13">
        <v>185</v>
      </c>
      <c r="Q301" s="9">
        <f>N301*P301</f>
        <v>31.450000000000003</v>
      </c>
      <c r="R301" s="7">
        <f>G301*13</f>
        <v>0</v>
      </c>
      <c r="S301" s="7">
        <f>+R301+Q301+K301</f>
        <v>31.450000000000003</v>
      </c>
      <c r="U301" s="7" t="e">
        <f>T301/C301</f>
        <v>#DIV/0!</v>
      </c>
      <c r="X301" s="117" t="e">
        <f>U301*1.8</f>
        <v>#DIV/0!</v>
      </c>
      <c r="Y301" s="18">
        <v>0</v>
      </c>
      <c r="Z301" s="18">
        <f>Y301*8</f>
        <v>0</v>
      </c>
      <c r="AA301" s="18">
        <f>Y301*3.5</f>
        <v>0</v>
      </c>
      <c r="AB301" s="18">
        <f>Y301*0.9</f>
        <v>0</v>
      </c>
      <c r="AC301" s="18"/>
    </row>
    <row r="302" spans="1:29" s="17" customFormat="1" x14ac:dyDescent="0.25">
      <c r="G302" s="10">
        <f>+F302-O302/5</f>
        <v>0</v>
      </c>
      <c r="H302" s="11">
        <f>G302*7%</f>
        <v>0</v>
      </c>
      <c r="I302" s="11">
        <f>G302+H302</f>
        <v>0</v>
      </c>
      <c r="J302" s="17">
        <v>27</v>
      </c>
      <c r="K302" s="7">
        <f>I302*J302</f>
        <v>0</v>
      </c>
      <c r="L302" s="10" t="s">
        <v>30</v>
      </c>
      <c r="M302" s="18">
        <v>31</v>
      </c>
      <c r="N302" s="18">
        <v>0.18</v>
      </c>
      <c r="P302" s="13">
        <v>185</v>
      </c>
      <c r="Q302" s="9">
        <f>N302*P302</f>
        <v>33.299999999999997</v>
      </c>
      <c r="R302" s="7">
        <f>G302*13</f>
        <v>0</v>
      </c>
      <c r="S302" s="7">
        <f>+R302+Q302+K302</f>
        <v>33.299999999999997</v>
      </c>
      <c r="U302" s="7" t="e">
        <f>T302/C302</f>
        <v>#DIV/0!</v>
      </c>
      <c r="X302" s="117" t="e">
        <f>U302*1.8</f>
        <v>#DIV/0!</v>
      </c>
      <c r="Y302" s="18">
        <v>0</v>
      </c>
      <c r="Z302" s="18">
        <f>Y302*8</f>
        <v>0</v>
      </c>
      <c r="AA302" s="18">
        <f>Y302*3.5</f>
        <v>0</v>
      </c>
      <c r="AB302" s="18">
        <f>Y302*0.9</f>
        <v>0</v>
      </c>
      <c r="AC302" s="18"/>
    </row>
    <row r="304" spans="1:29" s="18" customFormat="1" x14ac:dyDescent="0.25">
      <c r="A304" s="18">
        <v>72</v>
      </c>
      <c r="B304" s="18">
        <v>14</v>
      </c>
      <c r="C304" s="18">
        <v>1</v>
      </c>
      <c r="D304" s="18" t="s">
        <v>29</v>
      </c>
      <c r="E304" s="18" t="s">
        <v>167</v>
      </c>
      <c r="F304" s="18">
        <v>6.3</v>
      </c>
      <c r="G304" s="5">
        <f>+F304-O304/5</f>
        <v>6.16</v>
      </c>
      <c r="H304" s="6">
        <f>G304*7%</f>
        <v>0.43120000000000003</v>
      </c>
      <c r="I304" s="6">
        <f>G304+H304</f>
        <v>6.5912000000000006</v>
      </c>
      <c r="J304" s="18">
        <v>27</v>
      </c>
      <c r="K304" s="7">
        <f>I304*J304</f>
        <v>177.9624</v>
      </c>
      <c r="L304" s="5" t="s">
        <v>30</v>
      </c>
      <c r="M304" s="18">
        <v>1</v>
      </c>
      <c r="N304" s="18">
        <v>0.25</v>
      </c>
      <c r="O304" s="13">
        <v>0.7</v>
      </c>
      <c r="P304" s="13">
        <v>470</v>
      </c>
      <c r="Q304" s="9">
        <f>N304*P304</f>
        <v>117.5</v>
      </c>
      <c r="R304" s="8">
        <f>G304*13</f>
        <v>80.08</v>
      </c>
      <c r="S304" s="8">
        <f>+R304+Q304+K304</f>
        <v>375.54239999999999</v>
      </c>
      <c r="T304" s="8">
        <f>S304+S305+S306+S307+S308</f>
        <v>456.8424</v>
      </c>
      <c r="U304" s="8">
        <f>T304/C304</f>
        <v>456.8424</v>
      </c>
      <c r="X304" s="116">
        <f>U304*1.8</f>
        <v>822.31632000000002</v>
      </c>
      <c r="Y304" s="18">
        <v>819</v>
      </c>
      <c r="Z304" s="18">
        <f>Y304*8</f>
        <v>6552</v>
      </c>
      <c r="AA304" s="18">
        <f>Y304*3.5</f>
        <v>2866.5</v>
      </c>
      <c r="AB304" s="18">
        <f>Y304*0.9</f>
        <v>737.1</v>
      </c>
    </row>
    <row r="305" spans="1:28" s="18" customFormat="1" x14ac:dyDescent="0.25">
      <c r="E305" s="16" t="s">
        <v>168</v>
      </c>
      <c r="G305" s="5">
        <f>+F305-O305/5</f>
        <v>0</v>
      </c>
      <c r="H305" s="6">
        <f>G305*7%</f>
        <v>0</v>
      </c>
      <c r="I305" s="6">
        <f>G305+H305</f>
        <v>0</v>
      </c>
      <c r="J305" s="18">
        <v>27</v>
      </c>
      <c r="K305" s="7">
        <f>I305*J305</f>
        <v>0</v>
      </c>
      <c r="L305" s="5" t="s">
        <v>30</v>
      </c>
      <c r="M305" s="13">
        <v>6</v>
      </c>
      <c r="N305" s="18">
        <v>0.05</v>
      </c>
      <c r="P305" s="13">
        <v>185</v>
      </c>
      <c r="Q305" s="9">
        <f>N305*P305</f>
        <v>9.25</v>
      </c>
      <c r="R305" s="8">
        <f>G305*13</f>
        <v>0</v>
      </c>
      <c r="S305" s="8">
        <f>+R305+Q305+K305</f>
        <v>9.25</v>
      </c>
      <c r="U305" s="8" t="e">
        <f>T305/C305</f>
        <v>#DIV/0!</v>
      </c>
      <c r="X305" s="116" t="e">
        <f>U305*1.8</f>
        <v>#DIV/0!</v>
      </c>
      <c r="Y305" s="18">
        <v>0</v>
      </c>
      <c r="Z305" s="18">
        <f>Y305*8</f>
        <v>0</v>
      </c>
      <c r="AA305" s="18">
        <f>Y305*3.5</f>
        <v>0</v>
      </c>
      <c r="AB305" s="18">
        <f>Y305*0.9</f>
        <v>0</v>
      </c>
    </row>
    <row r="306" spans="1:28" s="18" customFormat="1" x14ac:dyDescent="0.25">
      <c r="E306" s="17"/>
      <c r="G306" s="5">
        <f>+F306-O306/5</f>
        <v>0</v>
      </c>
      <c r="H306" s="6">
        <f>G306*7%</f>
        <v>0</v>
      </c>
      <c r="I306" s="6">
        <f>G306+H306</f>
        <v>0</v>
      </c>
      <c r="J306" s="18">
        <v>27</v>
      </c>
      <c r="K306" s="7">
        <f>I306*J306</f>
        <v>0</v>
      </c>
      <c r="L306" s="5" t="s">
        <v>30</v>
      </c>
      <c r="M306" s="13">
        <v>37</v>
      </c>
      <c r="N306" s="18">
        <v>0.25</v>
      </c>
      <c r="P306" s="13">
        <v>185</v>
      </c>
      <c r="Q306" s="9">
        <f>N306*P306</f>
        <v>46.25</v>
      </c>
      <c r="R306" s="8">
        <f>G306*13</f>
        <v>0</v>
      </c>
      <c r="S306" s="8">
        <f>+R306+Q306+K306</f>
        <v>46.25</v>
      </c>
      <c r="U306" s="8" t="e">
        <f>T306/C306</f>
        <v>#DIV/0!</v>
      </c>
      <c r="X306" s="116" t="e">
        <f>U306*1.8</f>
        <v>#DIV/0!</v>
      </c>
      <c r="Y306" s="18">
        <v>0</v>
      </c>
      <c r="Z306" s="18">
        <f>Y306*8</f>
        <v>0</v>
      </c>
      <c r="AA306" s="18">
        <f>Y306*3.5</f>
        <v>0</v>
      </c>
      <c r="AB306" s="18">
        <f>Y306*0.9</f>
        <v>0</v>
      </c>
    </row>
    <row r="307" spans="1:28" s="18" customFormat="1" x14ac:dyDescent="0.25">
      <c r="E307" s="17"/>
      <c r="G307" s="5">
        <f>+F307-O307/5</f>
        <v>0</v>
      </c>
      <c r="H307" s="6">
        <f>G307*7%</f>
        <v>0</v>
      </c>
      <c r="I307" s="6">
        <f>G307+H307</f>
        <v>0</v>
      </c>
      <c r="J307" s="18">
        <v>27</v>
      </c>
      <c r="K307" s="7">
        <f>I307*J307</f>
        <v>0</v>
      </c>
      <c r="L307" s="5" t="s">
        <v>30</v>
      </c>
      <c r="M307" s="13">
        <v>22</v>
      </c>
      <c r="N307" s="18">
        <v>0.12</v>
      </c>
      <c r="P307" s="13">
        <v>185</v>
      </c>
      <c r="Q307" s="9">
        <f>N307*P307</f>
        <v>22.2</v>
      </c>
      <c r="R307" s="8">
        <f>G307*13</f>
        <v>0</v>
      </c>
      <c r="S307" s="8">
        <f>+R307+Q307+K307</f>
        <v>22.2</v>
      </c>
      <c r="U307" s="8" t="e">
        <f>T307/C307</f>
        <v>#DIV/0!</v>
      </c>
      <c r="X307" s="116" t="e">
        <f>U307*1.8</f>
        <v>#DIV/0!</v>
      </c>
      <c r="Y307" s="18">
        <v>0</v>
      </c>
      <c r="Z307" s="18">
        <f>Y307*8</f>
        <v>0</v>
      </c>
      <c r="AA307" s="18">
        <f>Y307*3.5</f>
        <v>0</v>
      </c>
      <c r="AB307" s="18">
        <f>Y307*0.9</f>
        <v>0</v>
      </c>
    </row>
    <row r="308" spans="1:28" s="18" customFormat="1" x14ac:dyDescent="0.25">
      <c r="G308" s="5">
        <f>+F308-O308/5</f>
        <v>0</v>
      </c>
      <c r="H308" s="6">
        <f>G308*7%</f>
        <v>0</v>
      </c>
      <c r="I308" s="6">
        <f>G308+H308</f>
        <v>0</v>
      </c>
      <c r="J308" s="18">
        <v>27</v>
      </c>
      <c r="K308" s="7">
        <f>I308*J308</f>
        <v>0</v>
      </c>
      <c r="L308" s="5" t="s">
        <v>30</v>
      </c>
      <c r="M308" s="13">
        <v>8</v>
      </c>
      <c r="N308" s="18">
        <v>0.03</v>
      </c>
      <c r="P308" s="13">
        <v>120</v>
      </c>
      <c r="Q308" s="9">
        <f>N308*P308</f>
        <v>3.5999999999999996</v>
      </c>
      <c r="R308" s="8">
        <f>G308*13</f>
        <v>0</v>
      </c>
      <c r="S308" s="8">
        <f>+R308+Q308+K308</f>
        <v>3.5999999999999996</v>
      </c>
      <c r="U308" s="8" t="e">
        <f>T308/C308</f>
        <v>#DIV/0!</v>
      </c>
      <c r="X308" s="116" t="e">
        <f>U308*1.8</f>
        <v>#DIV/0!</v>
      </c>
      <c r="Y308" s="18">
        <v>0</v>
      </c>
      <c r="Z308" s="18">
        <f>Y308*8</f>
        <v>0</v>
      </c>
      <c r="AA308" s="18">
        <f>Y308*3.5</f>
        <v>0</v>
      </c>
      <c r="AB308" s="18">
        <f>Y308*0.9</f>
        <v>0</v>
      </c>
    </row>
    <row r="310" spans="1:28" s="17" customFormat="1" x14ac:dyDescent="0.25">
      <c r="A310" s="17">
        <v>73</v>
      </c>
      <c r="B310" s="17">
        <v>925</v>
      </c>
      <c r="C310" s="17">
        <v>1</v>
      </c>
      <c r="D310" s="17" t="s">
        <v>29</v>
      </c>
      <c r="E310" s="18" t="s">
        <v>169</v>
      </c>
      <c r="F310" s="17">
        <v>2.2999999999999998</v>
      </c>
      <c r="G310" s="10">
        <f>+F310-O310/5</f>
        <v>2.27</v>
      </c>
      <c r="H310" s="11">
        <f>G310*7%</f>
        <v>0.15890000000000001</v>
      </c>
      <c r="I310" s="11">
        <f>G310+H310</f>
        <v>2.4289000000000001</v>
      </c>
      <c r="J310" s="17">
        <v>1</v>
      </c>
      <c r="K310" s="7">
        <f>I310*J310</f>
        <v>2.4289000000000001</v>
      </c>
      <c r="L310" s="5" t="s">
        <v>30</v>
      </c>
      <c r="M310" s="17">
        <v>58</v>
      </c>
      <c r="N310" s="17">
        <v>0.15</v>
      </c>
      <c r="O310" s="13">
        <v>0.15</v>
      </c>
      <c r="P310" s="13">
        <v>85</v>
      </c>
      <c r="Q310" s="9">
        <f>N310*P310</f>
        <v>12.75</v>
      </c>
      <c r="R310" s="7">
        <f>G310*6</f>
        <v>13.620000000000001</v>
      </c>
      <c r="S310" s="7">
        <f>+R310+Q310+K310</f>
        <v>28.7989</v>
      </c>
      <c r="T310" s="7">
        <f>S310+S311</f>
        <v>28.7989</v>
      </c>
      <c r="U310" s="7">
        <f>T310/C310</f>
        <v>28.7989</v>
      </c>
      <c r="X310" s="117">
        <f>U310*2</f>
        <v>57.597799999999999</v>
      </c>
      <c r="Y310" s="17">
        <v>59</v>
      </c>
      <c r="Z310" s="17">
        <f>Y310*8</f>
        <v>472</v>
      </c>
      <c r="AA310" s="17">
        <f>Y310*3.5</f>
        <v>206.5</v>
      </c>
      <c r="AB310" s="17">
        <f>Y310*0.9</f>
        <v>53.1</v>
      </c>
    </row>
    <row r="311" spans="1:28" s="17" customFormat="1" x14ac:dyDescent="0.25">
      <c r="E311" s="16" t="s">
        <v>170</v>
      </c>
      <c r="G311" s="10">
        <f>+F311-O311/5</f>
        <v>0</v>
      </c>
      <c r="H311" s="11">
        <f>G311*7%</f>
        <v>0</v>
      </c>
      <c r="I311" s="11">
        <f>G311+H311</f>
        <v>0</v>
      </c>
      <c r="J311" s="13">
        <v>1</v>
      </c>
      <c r="K311" s="7">
        <f>I311*J311</f>
        <v>0</v>
      </c>
      <c r="L311" s="5"/>
      <c r="M311" s="13"/>
      <c r="P311" s="13"/>
      <c r="Q311" s="9">
        <f>N311*P311</f>
        <v>0</v>
      </c>
      <c r="R311" s="7">
        <f>G311*13</f>
        <v>0</v>
      </c>
      <c r="S311" s="7">
        <f>+R311+Q311+K311</f>
        <v>0</v>
      </c>
      <c r="U311" s="7" t="e">
        <f>T311/C311</f>
        <v>#DIV/0!</v>
      </c>
      <c r="X311" s="117" t="e">
        <f>U311*1.8</f>
        <v>#DIV/0!</v>
      </c>
      <c r="Z311" s="17">
        <f>Y311*8</f>
        <v>0</v>
      </c>
      <c r="AA311" s="17">
        <f>Y311*3.5</f>
        <v>0</v>
      </c>
      <c r="AB311" s="17">
        <f>Y311*0.9</f>
        <v>0</v>
      </c>
    </row>
    <row r="313" spans="1:28" s="18" customFormat="1" x14ac:dyDescent="0.25">
      <c r="A313" s="17">
        <v>74</v>
      </c>
      <c r="B313" s="18">
        <v>14</v>
      </c>
      <c r="C313" s="18">
        <v>1</v>
      </c>
      <c r="D313" s="18" t="s">
        <v>29</v>
      </c>
      <c r="E313" s="18" t="s">
        <v>171</v>
      </c>
      <c r="F313" s="18">
        <v>8</v>
      </c>
      <c r="G313" s="5">
        <f t="shared" ref="G313:G321" si="78">+F313-O313/5</f>
        <v>7.76</v>
      </c>
      <c r="H313" s="6">
        <f t="shared" ref="H313:H321" si="79">G313*7%</f>
        <v>0.54320000000000002</v>
      </c>
      <c r="I313" s="6">
        <f t="shared" ref="I313:I321" si="80">G313+H313</f>
        <v>8.3032000000000004</v>
      </c>
      <c r="J313" s="18">
        <v>27</v>
      </c>
      <c r="K313" s="7">
        <f t="shared" ref="K313:K321" si="81">I313*J313</f>
        <v>224.18640000000002</v>
      </c>
      <c r="L313" s="5" t="s">
        <v>30</v>
      </c>
      <c r="M313" s="18">
        <v>1</v>
      </c>
      <c r="N313" s="18">
        <v>0.5</v>
      </c>
      <c r="O313" s="18">
        <v>1.2</v>
      </c>
      <c r="P313" s="18">
        <v>675</v>
      </c>
      <c r="Q313" s="9">
        <f t="shared" ref="Q313:Q321" si="82">N313*P313</f>
        <v>337.5</v>
      </c>
      <c r="R313" s="8">
        <f t="shared" ref="R313:R321" si="83">G313*13</f>
        <v>100.88</v>
      </c>
      <c r="S313" s="8">
        <f t="shared" ref="S313:S321" si="84">+R313+Q313+K313</f>
        <v>662.56640000000004</v>
      </c>
      <c r="T313" s="8">
        <f>S313+S314+S315+S316+S317+S318+S319+S320+S321</f>
        <v>801.91640000000018</v>
      </c>
      <c r="U313" s="8">
        <f t="shared" ref="U313:U321" si="85">T313/C313</f>
        <v>801.91640000000018</v>
      </c>
      <c r="X313" s="116">
        <f>U313*1.65</f>
        <v>1323.1620600000003</v>
      </c>
      <c r="Y313" s="18">
        <v>1319</v>
      </c>
      <c r="Z313" s="18">
        <f t="shared" ref="Z313:Z321" si="86">Y313*8</f>
        <v>10552</v>
      </c>
      <c r="AA313" s="18">
        <f t="shared" ref="AA313:AA321" si="87">Y313*3.5</f>
        <v>4616.5</v>
      </c>
      <c r="AB313" s="18">
        <f t="shared" ref="AB313:AB321" si="88">Y313*0.9</f>
        <v>1187.1000000000001</v>
      </c>
    </row>
    <row r="314" spans="1:28" s="18" customFormat="1" x14ac:dyDescent="0.25">
      <c r="E314" s="16" t="s">
        <v>172</v>
      </c>
      <c r="G314" s="5">
        <f t="shared" si="78"/>
        <v>0</v>
      </c>
      <c r="H314" s="6">
        <f t="shared" si="79"/>
        <v>0</v>
      </c>
      <c r="I314" s="6">
        <f t="shared" si="80"/>
        <v>0</v>
      </c>
      <c r="J314" s="18">
        <v>27</v>
      </c>
      <c r="K314" s="7">
        <f t="shared" si="81"/>
        <v>0</v>
      </c>
      <c r="L314" s="5" t="s">
        <v>30</v>
      </c>
      <c r="M314" s="18">
        <v>2</v>
      </c>
      <c r="N314" s="18">
        <v>0.05</v>
      </c>
      <c r="P314" s="18">
        <v>260</v>
      </c>
      <c r="Q314" s="9">
        <f t="shared" si="82"/>
        <v>13</v>
      </c>
      <c r="R314" s="8">
        <f t="shared" si="83"/>
        <v>0</v>
      </c>
      <c r="S314" s="8">
        <f t="shared" si="84"/>
        <v>13</v>
      </c>
      <c r="U314" s="8" t="e">
        <f t="shared" si="85"/>
        <v>#DIV/0!</v>
      </c>
      <c r="X314" s="116" t="e">
        <f t="shared" ref="X314:X321" si="89">U314*1.8</f>
        <v>#DIV/0!</v>
      </c>
      <c r="Y314" s="18">
        <v>0</v>
      </c>
      <c r="Z314" s="18">
        <f t="shared" si="86"/>
        <v>0</v>
      </c>
      <c r="AA314" s="18">
        <f t="shared" si="87"/>
        <v>0</v>
      </c>
      <c r="AB314" s="18">
        <f t="shared" si="88"/>
        <v>0</v>
      </c>
    </row>
    <row r="315" spans="1:28" s="18" customFormat="1" x14ac:dyDescent="0.25">
      <c r="E315" s="17"/>
      <c r="G315" s="5">
        <f t="shared" si="78"/>
        <v>0</v>
      </c>
      <c r="H315" s="6">
        <f t="shared" si="79"/>
        <v>0</v>
      </c>
      <c r="I315" s="6">
        <f t="shared" si="80"/>
        <v>0</v>
      </c>
      <c r="J315" s="18">
        <v>27</v>
      </c>
      <c r="K315" s="7">
        <f t="shared" si="81"/>
        <v>0</v>
      </c>
      <c r="L315" s="5" t="s">
        <v>30</v>
      </c>
      <c r="M315" s="18">
        <v>2</v>
      </c>
      <c r="N315" s="18">
        <v>0.03</v>
      </c>
      <c r="P315" s="18">
        <v>260</v>
      </c>
      <c r="Q315" s="9">
        <f t="shared" si="82"/>
        <v>7.8</v>
      </c>
      <c r="R315" s="8">
        <f t="shared" si="83"/>
        <v>0</v>
      </c>
      <c r="S315" s="8">
        <f t="shared" si="84"/>
        <v>7.8</v>
      </c>
      <c r="U315" s="8" t="e">
        <f t="shared" si="85"/>
        <v>#DIV/0!</v>
      </c>
      <c r="X315" s="116" t="e">
        <f t="shared" si="89"/>
        <v>#DIV/0!</v>
      </c>
      <c r="Y315" s="18">
        <v>0</v>
      </c>
      <c r="Z315" s="18">
        <f t="shared" si="86"/>
        <v>0</v>
      </c>
      <c r="AA315" s="18">
        <f t="shared" si="87"/>
        <v>0</v>
      </c>
      <c r="AB315" s="18">
        <f t="shared" si="88"/>
        <v>0</v>
      </c>
    </row>
    <row r="316" spans="1:28" s="18" customFormat="1" x14ac:dyDescent="0.25">
      <c r="E316" s="17"/>
      <c r="G316" s="5">
        <f t="shared" si="78"/>
        <v>0</v>
      </c>
      <c r="H316" s="6">
        <f t="shared" si="79"/>
        <v>0</v>
      </c>
      <c r="I316" s="6">
        <f t="shared" si="80"/>
        <v>0</v>
      </c>
      <c r="J316" s="18">
        <v>27</v>
      </c>
      <c r="K316" s="7">
        <f t="shared" si="81"/>
        <v>0</v>
      </c>
      <c r="L316" s="5" t="s">
        <v>30</v>
      </c>
      <c r="M316" s="18">
        <v>2</v>
      </c>
      <c r="N316" s="18">
        <v>0.02</v>
      </c>
      <c r="P316" s="18">
        <v>260</v>
      </c>
      <c r="Q316" s="9">
        <f t="shared" si="82"/>
        <v>5.2</v>
      </c>
      <c r="R316" s="8">
        <f t="shared" si="83"/>
        <v>0</v>
      </c>
      <c r="S316" s="8">
        <f t="shared" si="84"/>
        <v>5.2</v>
      </c>
      <c r="U316" s="8" t="e">
        <f t="shared" si="85"/>
        <v>#DIV/0!</v>
      </c>
      <c r="X316" s="116" t="e">
        <f t="shared" si="89"/>
        <v>#DIV/0!</v>
      </c>
      <c r="Y316" s="18">
        <v>0</v>
      </c>
      <c r="Z316" s="18">
        <f t="shared" si="86"/>
        <v>0</v>
      </c>
      <c r="AA316" s="18">
        <f t="shared" si="87"/>
        <v>0</v>
      </c>
      <c r="AB316" s="18">
        <f t="shared" si="88"/>
        <v>0</v>
      </c>
    </row>
    <row r="317" spans="1:28" s="18" customFormat="1" x14ac:dyDescent="0.25">
      <c r="E317" s="17"/>
      <c r="G317" s="5">
        <f t="shared" si="78"/>
        <v>0</v>
      </c>
      <c r="H317" s="6">
        <f t="shared" si="79"/>
        <v>0</v>
      </c>
      <c r="I317" s="6">
        <f t="shared" si="80"/>
        <v>0</v>
      </c>
      <c r="J317" s="18">
        <v>27</v>
      </c>
      <c r="K317" s="7">
        <f t="shared" si="81"/>
        <v>0</v>
      </c>
      <c r="L317" s="5" t="s">
        <v>30</v>
      </c>
      <c r="M317" s="18">
        <v>2</v>
      </c>
      <c r="N317" s="18">
        <v>0.02</v>
      </c>
      <c r="P317" s="18">
        <v>260</v>
      </c>
      <c r="Q317" s="9">
        <f t="shared" si="82"/>
        <v>5.2</v>
      </c>
      <c r="R317" s="8">
        <f t="shared" si="83"/>
        <v>0</v>
      </c>
      <c r="S317" s="8">
        <f t="shared" si="84"/>
        <v>5.2</v>
      </c>
      <c r="U317" s="8" t="e">
        <f t="shared" si="85"/>
        <v>#DIV/0!</v>
      </c>
      <c r="X317" s="116" t="e">
        <f t="shared" si="89"/>
        <v>#DIV/0!</v>
      </c>
      <c r="Y317" s="18">
        <v>0</v>
      </c>
      <c r="Z317" s="18">
        <f t="shared" si="86"/>
        <v>0</v>
      </c>
      <c r="AA317" s="18">
        <f t="shared" si="87"/>
        <v>0</v>
      </c>
      <c r="AB317" s="18">
        <f t="shared" si="88"/>
        <v>0</v>
      </c>
    </row>
    <row r="318" spans="1:28" s="18" customFormat="1" x14ac:dyDescent="0.25">
      <c r="E318" s="17"/>
      <c r="G318" s="5">
        <f t="shared" si="78"/>
        <v>0</v>
      </c>
      <c r="H318" s="6">
        <f t="shared" si="79"/>
        <v>0</v>
      </c>
      <c r="I318" s="6">
        <f t="shared" si="80"/>
        <v>0</v>
      </c>
      <c r="J318" s="18">
        <v>27</v>
      </c>
      <c r="K318" s="7">
        <f t="shared" si="81"/>
        <v>0</v>
      </c>
      <c r="L318" s="5" t="s">
        <v>30</v>
      </c>
      <c r="M318" s="18">
        <v>2</v>
      </c>
      <c r="N318" s="18">
        <v>0.02</v>
      </c>
      <c r="P318" s="18">
        <v>260</v>
      </c>
      <c r="Q318" s="9">
        <f t="shared" si="82"/>
        <v>5.2</v>
      </c>
      <c r="R318" s="8">
        <f t="shared" si="83"/>
        <v>0</v>
      </c>
      <c r="S318" s="8">
        <f t="shared" si="84"/>
        <v>5.2</v>
      </c>
      <c r="U318" s="8" t="e">
        <f t="shared" si="85"/>
        <v>#DIV/0!</v>
      </c>
      <c r="X318" s="116" t="e">
        <f t="shared" si="89"/>
        <v>#DIV/0!</v>
      </c>
      <c r="Y318" s="18">
        <v>0</v>
      </c>
      <c r="Z318" s="18">
        <f t="shared" si="86"/>
        <v>0</v>
      </c>
      <c r="AA318" s="18">
        <f t="shared" si="87"/>
        <v>0</v>
      </c>
      <c r="AB318" s="18">
        <f t="shared" si="88"/>
        <v>0</v>
      </c>
    </row>
    <row r="319" spans="1:28" s="18" customFormat="1" x14ac:dyDescent="0.25">
      <c r="E319" s="17"/>
      <c r="G319" s="5">
        <f t="shared" si="78"/>
        <v>0</v>
      </c>
      <c r="H319" s="6">
        <f t="shared" si="79"/>
        <v>0</v>
      </c>
      <c r="I319" s="6">
        <f t="shared" si="80"/>
        <v>0</v>
      </c>
      <c r="J319" s="18">
        <v>27</v>
      </c>
      <c r="K319" s="7">
        <f t="shared" si="81"/>
        <v>0</v>
      </c>
      <c r="L319" s="5" t="s">
        <v>30</v>
      </c>
      <c r="M319" s="18">
        <v>25</v>
      </c>
      <c r="N319" s="18">
        <v>0.17</v>
      </c>
      <c r="P319" s="18">
        <v>185</v>
      </c>
      <c r="Q319" s="9">
        <f t="shared" si="82"/>
        <v>31.450000000000003</v>
      </c>
      <c r="R319" s="8">
        <f t="shared" si="83"/>
        <v>0</v>
      </c>
      <c r="S319" s="8">
        <f t="shared" si="84"/>
        <v>31.450000000000003</v>
      </c>
      <c r="U319" s="8" t="e">
        <f t="shared" si="85"/>
        <v>#DIV/0!</v>
      </c>
      <c r="X319" s="116" t="e">
        <f t="shared" si="89"/>
        <v>#DIV/0!</v>
      </c>
      <c r="Y319" s="18">
        <v>0</v>
      </c>
      <c r="Z319" s="18">
        <f t="shared" si="86"/>
        <v>0</v>
      </c>
      <c r="AA319" s="18">
        <f t="shared" si="87"/>
        <v>0</v>
      </c>
      <c r="AB319" s="18">
        <f t="shared" si="88"/>
        <v>0</v>
      </c>
    </row>
    <row r="320" spans="1:28" s="18" customFormat="1" x14ac:dyDescent="0.25">
      <c r="E320" s="17"/>
      <c r="G320" s="5">
        <f t="shared" si="78"/>
        <v>0</v>
      </c>
      <c r="H320" s="6">
        <f t="shared" si="79"/>
        <v>0</v>
      </c>
      <c r="I320" s="6">
        <f t="shared" si="80"/>
        <v>0</v>
      </c>
      <c r="J320" s="18">
        <v>27</v>
      </c>
      <c r="K320" s="7">
        <f t="shared" si="81"/>
        <v>0</v>
      </c>
      <c r="L320" s="5" t="s">
        <v>30</v>
      </c>
      <c r="M320" s="18">
        <v>68</v>
      </c>
      <c r="N320" s="18">
        <v>0.38</v>
      </c>
      <c r="P320" s="18">
        <v>185</v>
      </c>
      <c r="Q320" s="9">
        <f t="shared" si="82"/>
        <v>70.3</v>
      </c>
      <c r="R320" s="8">
        <f t="shared" si="83"/>
        <v>0</v>
      </c>
      <c r="S320" s="8">
        <f t="shared" si="84"/>
        <v>70.3</v>
      </c>
      <c r="U320" s="8" t="e">
        <f t="shared" si="85"/>
        <v>#DIV/0!</v>
      </c>
      <c r="X320" s="116" t="e">
        <f t="shared" si="89"/>
        <v>#DIV/0!</v>
      </c>
      <c r="Y320" s="18">
        <v>0</v>
      </c>
      <c r="Z320" s="18">
        <f t="shared" si="86"/>
        <v>0</v>
      </c>
      <c r="AA320" s="18">
        <f t="shared" si="87"/>
        <v>0</v>
      </c>
      <c r="AB320" s="18">
        <f t="shared" si="88"/>
        <v>0</v>
      </c>
    </row>
    <row r="321" spans="1:28" s="18" customFormat="1" x14ac:dyDescent="0.25">
      <c r="E321" s="17"/>
      <c r="G321" s="5">
        <f t="shared" si="78"/>
        <v>0</v>
      </c>
      <c r="H321" s="6">
        <f t="shared" si="79"/>
        <v>0</v>
      </c>
      <c r="I321" s="6">
        <f t="shared" si="80"/>
        <v>0</v>
      </c>
      <c r="J321" s="18">
        <v>27</v>
      </c>
      <c r="K321" s="7">
        <f t="shared" si="81"/>
        <v>0</v>
      </c>
      <c r="L321" s="5" t="s">
        <v>30</v>
      </c>
      <c r="M321" s="18">
        <v>4</v>
      </c>
      <c r="N321" s="18">
        <v>0.01</v>
      </c>
      <c r="P321" s="18">
        <v>120</v>
      </c>
      <c r="Q321" s="9">
        <f t="shared" si="82"/>
        <v>1.2</v>
      </c>
      <c r="R321" s="8">
        <f t="shared" si="83"/>
        <v>0</v>
      </c>
      <c r="S321" s="8">
        <f t="shared" si="84"/>
        <v>1.2</v>
      </c>
      <c r="U321" s="8" t="e">
        <f t="shared" si="85"/>
        <v>#DIV/0!</v>
      </c>
      <c r="X321" s="116" t="e">
        <f t="shared" si="89"/>
        <v>#DIV/0!</v>
      </c>
      <c r="Y321" s="18">
        <v>0</v>
      </c>
      <c r="Z321" s="18">
        <f t="shared" si="86"/>
        <v>0</v>
      </c>
      <c r="AA321" s="18">
        <f t="shared" si="87"/>
        <v>0</v>
      </c>
      <c r="AB321" s="18">
        <f t="shared" si="88"/>
        <v>0</v>
      </c>
    </row>
    <row r="323" spans="1:28" s="18" customFormat="1" x14ac:dyDescent="0.25">
      <c r="A323" s="17">
        <v>75</v>
      </c>
      <c r="B323" s="18">
        <v>14</v>
      </c>
      <c r="C323" s="18">
        <v>1</v>
      </c>
      <c r="D323" s="18" t="s">
        <v>29</v>
      </c>
      <c r="E323" s="18" t="s">
        <v>175</v>
      </c>
      <c r="F323" s="18">
        <v>2.8</v>
      </c>
      <c r="G323" s="5">
        <f t="shared" ref="G323:G328" si="90">+F323-O323/5</f>
        <v>2.65</v>
      </c>
      <c r="H323" s="6">
        <f t="shared" ref="H323:H328" si="91">G323*7%</f>
        <v>0.1855</v>
      </c>
      <c r="I323" s="6">
        <f t="shared" ref="I323:I328" si="92">G323+H323</f>
        <v>2.8354999999999997</v>
      </c>
      <c r="J323" s="18">
        <v>27</v>
      </c>
      <c r="K323" s="7">
        <f t="shared" ref="K323:K328" si="93">I323*J323</f>
        <v>76.558499999999995</v>
      </c>
      <c r="L323" s="5" t="s">
        <v>30</v>
      </c>
      <c r="M323" s="18">
        <v>2</v>
      </c>
      <c r="N323" s="18">
        <v>0.4</v>
      </c>
      <c r="O323" s="18">
        <v>0.75</v>
      </c>
      <c r="P323" s="18">
        <v>420</v>
      </c>
      <c r="Q323" s="9">
        <f t="shared" ref="Q323:Q328" si="94">N323*P323</f>
        <v>168</v>
      </c>
      <c r="R323" s="8">
        <f t="shared" ref="R323:R328" si="95">G323*13</f>
        <v>34.449999999999996</v>
      </c>
      <c r="S323" s="8">
        <f t="shared" ref="S323:S328" si="96">+R323+Q323+K323</f>
        <v>279.00849999999997</v>
      </c>
      <c r="T323" s="8">
        <f>S323+S324+S325+S326+S327+S328</f>
        <v>370.00849999999997</v>
      </c>
      <c r="U323" s="8">
        <f t="shared" ref="U323:U328" si="97">T323/C323</f>
        <v>370.00849999999997</v>
      </c>
      <c r="X323" s="116">
        <f t="shared" ref="X323:X328" si="98">U323*1.8</f>
        <v>666.01529999999991</v>
      </c>
      <c r="Y323" s="18">
        <v>669</v>
      </c>
      <c r="Z323" s="18">
        <f t="shared" ref="Z323:Z328" si="99">Y323*8</f>
        <v>5352</v>
      </c>
      <c r="AA323" s="18">
        <f t="shared" ref="AA323:AA328" si="100">Y323*3.5</f>
        <v>2341.5</v>
      </c>
      <c r="AB323" s="18">
        <f t="shared" ref="AB323:AB328" si="101">Y323*0.9</f>
        <v>602.1</v>
      </c>
    </row>
    <row r="324" spans="1:28" s="18" customFormat="1" x14ac:dyDescent="0.25">
      <c r="E324" s="19" t="s">
        <v>176</v>
      </c>
      <c r="G324" s="5">
        <f t="shared" si="90"/>
        <v>0</v>
      </c>
      <c r="H324" s="6">
        <f t="shared" si="91"/>
        <v>0</v>
      </c>
      <c r="I324" s="6">
        <f t="shared" si="92"/>
        <v>0</v>
      </c>
      <c r="J324" s="18">
        <v>27</v>
      </c>
      <c r="K324" s="7">
        <f t="shared" si="93"/>
        <v>0</v>
      </c>
      <c r="L324" s="5" t="s">
        <v>30</v>
      </c>
      <c r="M324" s="18">
        <v>12</v>
      </c>
      <c r="N324" s="18">
        <v>0.25</v>
      </c>
      <c r="P324" s="18">
        <v>260</v>
      </c>
      <c r="Q324" s="9">
        <f t="shared" si="94"/>
        <v>65</v>
      </c>
      <c r="R324" s="8">
        <f t="shared" si="95"/>
        <v>0</v>
      </c>
      <c r="S324" s="8">
        <f t="shared" si="96"/>
        <v>65</v>
      </c>
      <c r="U324" s="8" t="e">
        <f t="shared" si="97"/>
        <v>#DIV/0!</v>
      </c>
      <c r="X324" s="116" t="e">
        <f t="shared" si="98"/>
        <v>#DIV/0!</v>
      </c>
      <c r="Y324" s="18">
        <v>0</v>
      </c>
      <c r="Z324" s="18">
        <f t="shared" si="99"/>
        <v>0</v>
      </c>
      <c r="AA324" s="18">
        <f t="shared" si="100"/>
        <v>0</v>
      </c>
      <c r="AB324" s="18">
        <f t="shared" si="101"/>
        <v>0</v>
      </c>
    </row>
    <row r="325" spans="1:28" s="18" customFormat="1" x14ac:dyDescent="0.25">
      <c r="G325" s="5">
        <f t="shared" si="90"/>
        <v>0</v>
      </c>
      <c r="H325" s="6">
        <f t="shared" si="91"/>
        <v>0</v>
      </c>
      <c r="I325" s="6">
        <f t="shared" si="92"/>
        <v>0</v>
      </c>
      <c r="J325" s="18">
        <v>27</v>
      </c>
      <c r="K325" s="7">
        <f t="shared" si="93"/>
        <v>0</v>
      </c>
      <c r="L325" s="5" t="s">
        <v>30</v>
      </c>
      <c r="M325" s="18">
        <v>2</v>
      </c>
      <c r="N325" s="18">
        <v>0.03</v>
      </c>
      <c r="P325" s="18">
        <v>260</v>
      </c>
      <c r="Q325" s="9">
        <f t="shared" si="94"/>
        <v>7.8</v>
      </c>
      <c r="R325" s="8">
        <f t="shared" si="95"/>
        <v>0</v>
      </c>
      <c r="S325" s="8">
        <f t="shared" si="96"/>
        <v>7.8</v>
      </c>
      <c r="U325" s="8" t="e">
        <f t="shared" si="97"/>
        <v>#DIV/0!</v>
      </c>
      <c r="X325" s="116" t="e">
        <f t="shared" si="98"/>
        <v>#DIV/0!</v>
      </c>
      <c r="Y325" s="18">
        <v>0</v>
      </c>
      <c r="Z325" s="18">
        <f t="shared" si="99"/>
        <v>0</v>
      </c>
      <c r="AA325" s="18">
        <f t="shared" si="100"/>
        <v>0</v>
      </c>
      <c r="AB325" s="18">
        <f t="shared" si="101"/>
        <v>0</v>
      </c>
    </row>
    <row r="326" spans="1:28" s="18" customFormat="1" x14ac:dyDescent="0.25">
      <c r="G326" s="5">
        <f t="shared" si="90"/>
        <v>0</v>
      </c>
      <c r="H326" s="6">
        <f t="shared" si="91"/>
        <v>0</v>
      </c>
      <c r="I326" s="6">
        <f t="shared" si="92"/>
        <v>0</v>
      </c>
      <c r="J326" s="18">
        <v>27</v>
      </c>
      <c r="K326" s="7">
        <f t="shared" si="93"/>
        <v>0</v>
      </c>
      <c r="L326" s="5" t="s">
        <v>30</v>
      </c>
      <c r="M326" s="18">
        <v>2</v>
      </c>
      <c r="N326" s="18">
        <v>0.03</v>
      </c>
      <c r="P326" s="18">
        <v>260</v>
      </c>
      <c r="Q326" s="9">
        <f t="shared" si="94"/>
        <v>7.8</v>
      </c>
      <c r="R326" s="8">
        <f t="shared" si="95"/>
        <v>0</v>
      </c>
      <c r="S326" s="8">
        <f t="shared" si="96"/>
        <v>7.8</v>
      </c>
      <c r="U326" s="8" t="e">
        <f t="shared" si="97"/>
        <v>#DIV/0!</v>
      </c>
      <c r="X326" s="116" t="e">
        <f t="shared" si="98"/>
        <v>#DIV/0!</v>
      </c>
      <c r="Y326" s="18">
        <v>0</v>
      </c>
      <c r="Z326" s="18">
        <f t="shared" si="99"/>
        <v>0</v>
      </c>
      <c r="AA326" s="18">
        <f t="shared" si="100"/>
        <v>0</v>
      </c>
      <c r="AB326" s="18">
        <f t="shared" si="101"/>
        <v>0</v>
      </c>
    </row>
    <row r="327" spans="1:28" s="18" customFormat="1" x14ac:dyDescent="0.25">
      <c r="G327" s="5">
        <f t="shared" si="90"/>
        <v>0</v>
      </c>
      <c r="H327" s="6">
        <f t="shared" si="91"/>
        <v>0</v>
      </c>
      <c r="I327" s="6">
        <f t="shared" si="92"/>
        <v>0</v>
      </c>
      <c r="J327" s="18">
        <v>27</v>
      </c>
      <c r="K327" s="7">
        <f t="shared" si="93"/>
        <v>0</v>
      </c>
      <c r="L327" s="5" t="s">
        <v>30</v>
      </c>
      <c r="M327" s="18">
        <v>2</v>
      </c>
      <c r="N327" s="18">
        <v>0.02</v>
      </c>
      <c r="P327" s="18">
        <v>260</v>
      </c>
      <c r="Q327" s="9">
        <f t="shared" si="94"/>
        <v>5.2</v>
      </c>
      <c r="R327" s="8">
        <f t="shared" si="95"/>
        <v>0</v>
      </c>
      <c r="S327" s="8">
        <f t="shared" si="96"/>
        <v>5.2</v>
      </c>
      <c r="U327" s="8" t="e">
        <f t="shared" si="97"/>
        <v>#DIV/0!</v>
      </c>
      <c r="X327" s="116" t="e">
        <f t="shared" si="98"/>
        <v>#DIV/0!</v>
      </c>
      <c r="Y327" s="18">
        <v>0</v>
      </c>
      <c r="Z327" s="18">
        <f t="shared" si="99"/>
        <v>0</v>
      </c>
      <c r="AA327" s="18">
        <f t="shared" si="100"/>
        <v>0</v>
      </c>
      <c r="AB327" s="18">
        <f t="shared" si="101"/>
        <v>0</v>
      </c>
    </row>
    <row r="328" spans="1:28" s="18" customFormat="1" x14ac:dyDescent="0.25">
      <c r="G328" s="5">
        <f t="shared" si="90"/>
        <v>0</v>
      </c>
      <c r="H328" s="6">
        <f t="shared" si="91"/>
        <v>0</v>
      </c>
      <c r="I328" s="6">
        <f t="shared" si="92"/>
        <v>0</v>
      </c>
      <c r="J328" s="18">
        <v>27</v>
      </c>
      <c r="K328" s="7">
        <f t="shared" si="93"/>
        <v>0</v>
      </c>
      <c r="L328" s="5" t="s">
        <v>30</v>
      </c>
      <c r="M328" s="18">
        <v>2</v>
      </c>
      <c r="N328" s="18">
        <v>0.02</v>
      </c>
      <c r="P328" s="18">
        <v>260</v>
      </c>
      <c r="Q328" s="9">
        <f t="shared" si="94"/>
        <v>5.2</v>
      </c>
      <c r="R328" s="8">
        <f t="shared" si="95"/>
        <v>0</v>
      </c>
      <c r="S328" s="8">
        <f t="shared" si="96"/>
        <v>5.2</v>
      </c>
      <c r="U328" s="8" t="e">
        <f t="shared" si="97"/>
        <v>#DIV/0!</v>
      </c>
      <c r="X328" s="116" t="e">
        <f t="shared" si="98"/>
        <v>#DIV/0!</v>
      </c>
      <c r="Y328" s="18">
        <v>0</v>
      </c>
      <c r="Z328" s="18">
        <f t="shared" si="99"/>
        <v>0</v>
      </c>
      <c r="AA328" s="18">
        <f t="shared" si="100"/>
        <v>0</v>
      </c>
      <c r="AB328" s="18">
        <f t="shared" si="101"/>
        <v>0</v>
      </c>
    </row>
    <row r="330" spans="1:28" s="18" customFormat="1" x14ac:dyDescent="0.25">
      <c r="A330" s="17">
        <v>76</v>
      </c>
      <c r="B330" s="18">
        <v>14</v>
      </c>
      <c r="C330" s="18">
        <v>1</v>
      </c>
      <c r="D330" s="18" t="s">
        <v>29</v>
      </c>
      <c r="E330" s="18" t="s">
        <v>177</v>
      </c>
      <c r="F330" s="18">
        <v>3</v>
      </c>
      <c r="G330" s="5">
        <f t="shared" ref="G330:G335" si="102">+F330-O330/5</f>
        <v>2.8</v>
      </c>
      <c r="H330" s="6">
        <f t="shared" ref="H330:H335" si="103">G330*7%</f>
        <v>0.19600000000000001</v>
      </c>
      <c r="I330" s="6">
        <f t="shared" ref="I330:I335" si="104">G330+H330</f>
        <v>2.996</v>
      </c>
      <c r="J330" s="18">
        <v>27</v>
      </c>
      <c r="K330" s="7">
        <f t="shared" ref="K330:K335" si="105">I330*J330</f>
        <v>80.891999999999996</v>
      </c>
      <c r="L330" s="5" t="s">
        <v>30</v>
      </c>
      <c r="M330" s="18">
        <v>2</v>
      </c>
      <c r="N330" s="18">
        <v>0.64</v>
      </c>
      <c r="O330" s="18">
        <v>1</v>
      </c>
      <c r="P330" s="18">
        <v>490</v>
      </c>
      <c r="Q330" s="9">
        <f t="shared" ref="Q330:Q335" si="106">N330*P330</f>
        <v>313.60000000000002</v>
      </c>
      <c r="R330" s="8">
        <f t="shared" ref="R330:R335" si="107">G330*13</f>
        <v>36.4</v>
      </c>
      <c r="S330" s="8">
        <f t="shared" ref="S330:S335" si="108">+R330+Q330+K330</f>
        <v>430.892</v>
      </c>
      <c r="T330" s="8">
        <f>S330+S331+S332+S333+S334+S335</f>
        <v>524.49199999999996</v>
      </c>
      <c r="U330" s="8">
        <f t="shared" ref="U330:U335" si="109">T330/C330</f>
        <v>524.49199999999996</v>
      </c>
      <c r="X330" s="116">
        <f t="shared" ref="X330:X335" si="110">U330*1.8</f>
        <v>944.0856</v>
      </c>
      <c r="Y330" s="18">
        <v>939</v>
      </c>
      <c r="Z330" s="18">
        <f t="shared" ref="Z330:Z335" si="111">Y330*8</f>
        <v>7512</v>
      </c>
      <c r="AA330" s="18">
        <f t="shared" ref="AA330:AA335" si="112">Y330*3.5</f>
        <v>3286.5</v>
      </c>
      <c r="AB330" s="18">
        <f t="shared" ref="AB330:AB335" si="113">Y330*0.9</f>
        <v>845.1</v>
      </c>
    </row>
    <row r="331" spans="1:28" s="18" customFormat="1" x14ac:dyDescent="0.25">
      <c r="E331" s="19" t="s">
        <v>178</v>
      </c>
      <c r="G331" s="5">
        <f t="shared" si="102"/>
        <v>0</v>
      </c>
      <c r="H331" s="6">
        <f t="shared" si="103"/>
        <v>0</v>
      </c>
      <c r="I331" s="6">
        <f t="shared" si="104"/>
        <v>0</v>
      </c>
      <c r="J331" s="18">
        <v>27</v>
      </c>
      <c r="K331" s="7">
        <f t="shared" si="105"/>
        <v>0</v>
      </c>
      <c r="L331" s="5" t="s">
        <v>30</v>
      </c>
      <c r="M331" s="18">
        <v>12</v>
      </c>
      <c r="N331" s="18">
        <v>0.24</v>
      </c>
      <c r="P331" s="18">
        <v>260</v>
      </c>
      <c r="Q331" s="9">
        <f t="shared" si="106"/>
        <v>62.4</v>
      </c>
      <c r="R331" s="8">
        <f t="shared" si="107"/>
        <v>0</v>
      </c>
      <c r="S331" s="8">
        <f t="shared" si="108"/>
        <v>62.4</v>
      </c>
      <c r="U331" s="8" t="e">
        <f t="shared" si="109"/>
        <v>#DIV/0!</v>
      </c>
      <c r="X331" s="116" t="e">
        <f t="shared" si="110"/>
        <v>#DIV/0!</v>
      </c>
      <c r="Y331" s="18">
        <v>0</v>
      </c>
      <c r="Z331" s="18">
        <f t="shared" si="111"/>
        <v>0</v>
      </c>
      <c r="AA331" s="18">
        <f t="shared" si="112"/>
        <v>0</v>
      </c>
      <c r="AB331" s="18">
        <f t="shared" si="113"/>
        <v>0</v>
      </c>
    </row>
    <row r="332" spans="1:28" s="18" customFormat="1" x14ac:dyDescent="0.25">
      <c r="G332" s="5">
        <f t="shared" si="102"/>
        <v>0</v>
      </c>
      <c r="H332" s="6">
        <f t="shared" si="103"/>
        <v>0</v>
      </c>
      <c r="I332" s="6">
        <f t="shared" si="104"/>
        <v>0</v>
      </c>
      <c r="J332" s="18">
        <v>27</v>
      </c>
      <c r="K332" s="7">
        <f t="shared" si="105"/>
        <v>0</v>
      </c>
      <c r="L332" s="5" t="s">
        <v>30</v>
      </c>
      <c r="M332" s="18">
        <v>2</v>
      </c>
      <c r="N332" s="18">
        <v>0.03</v>
      </c>
      <c r="P332" s="18">
        <v>260</v>
      </c>
      <c r="Q332" s="9">
        <f t="shared" si="106"/>
        <v>7.8</v>
      </c>
      <c r="R332" s="8">
        <f t="shared" si="107"/>
        <v>0</v>
      </c>
      <c r="S332" s="8">
        <f t="shared" si="108"/>
        <v>7.8</v>
      </c>
      <c r="U332" s="8" t="e">
        <f t="shared" si="109"/>
        <v>#DIV/0!</v>
      </c>
      <c r="X332" s="116" t="e">
        <f t="shared" si="110"/>
        <v>#DIV/0!</v>
      </c>
      <c r="Y332" s="18">
        <v>0</v>
      </c>
      <c r="Z332" s="18">
        <f t="shared" si="111"/>
        <v>0</v>
      </c>
      <c r="AA332" s="18">
        <f t="shared" si="112"/>
        <v>0</v>
      </c>
      <c r="AB332" s="18">
        <f t="shared" si="113"/>
        <v>0</v>
      </c>
    </row>
    <row r="333" spans="1:28" s="18" customFormat="1" x14ac:dyDescent="0.25">
      <c r="G333" s="5">
        <f t="shared" si="102"/>
        <v>0</v>
      </c>
      <c r="H333" s="6">
        <f t="shared" si="103"/>
        <v>0</v>
      </c>
      <c r="I333" s="6">
        <f t="shared" si="104"/>
        <v>0</v>
      </c>
      <c r="J333" s="18">
        <v>27</v>
      </c>
      <c r="K333" s="7">
        <f t="shared" si="105"/>
        <v>0</v>
      </c>
      <c r="L333" s="5" t="s">
        <v>30</v>
      </c>
      <c r="M333" s="18">
        <v>2</v>
      </c>
      <c r="N333" s="18">
        <v>0.03</v>
      </c>
      <c r="P333" s="18">
        <v>260</v>
      </c>
      <c r="Q333" s="9">
        <f t="shared" si="106"/>
        <v>7.8</v>
      </c>
      <c r="R333" s="8">
        <f t="shared" si="107"/>
        <v>0</v>
      </c>
      <c r="S333" s="8">
        <f t="shared" si="108"/>
        <v>7.8</v>
      </c>
      <c r="U333" s="8" t="e">
        <f t="shared" si="109"/>
        <v>#DIV/0!</v>
      </c>
      <c r="X333" s="116" t="e">
        <f t="shared" si="110"/>
        <v>#DIV/0!</v>
      </c>
      <c r="Y333" s="18">
        <v>0</v>
      </c>
      <c r="Z333" s="18">
        <f t="shared" si="111"/>
        <v>0</v>
      </c>
      <c r="AA333" s="18">
        <f t="shared" si="112"/>
        <v>0</v>
      </c>
      <c r="AB333" s="18">
        <f t="shared" si="113"/>
        <v>0</v>
      </c>
    </row>
    <row r="334" spans="1:28" s="18" customFormat="1" x14ac:dyDescent="0.25">
      <c r="G334" s="5">
        <f t="shared" si="102"/>
        <v>0</v>
      </c>
      <c r="H334" s="6">
        <f t="shared" si="103"/>
        <v>0</v>
      </c>
      <c r="I334" s="6">
        <f t="shared" si="104"/>
        <v>0</v>
      </c>
      <c r="J334" s="18">
        <v>27</v>
      </c>
      <c r="K334" s="7">
        <f t="shared" si="105"/>
        <v>0</v>
      </c>
      <c r="L334" s="5" t="s">
        <v>30</v>
      </c>
      <c r="M334" s="18">
        <v>2</v>
      </c>
      <c r="N334" s="18">
        <v>0.03</v>
      </c>
      <c r="P334" s="18">
        <v>260</v>
      </c>
      <c r="Q334" s="9">
        <f t="shared" si="106"/>
        <v>7.8</v>
      </c>
      <c r="R334" s="8">
        <f t="shared" si="107"/>
        <v>0</v>
      </c>
      <c r="S334" s="8">
        <f t="shared" si="108"/>
        <v>7.8</v>
      </c>
      <c r="U334" s="8" t="e">
        <f t="shared" si="109"/>
        <v>#DIV/0!</v>
      </c>
      <c r="X334" s="116" t="e">
        <f t="shared" si="110"/>
        <v>#DIV/0!</v>
      </c>
      <c r="Y334" s="18">
        <v>0</v>
      </c>
      <c r="Z334" s="18">
        <f t="shared" si="111"/>
        <v>0</v>
      </c>
      <c r="AA334" s="18">
        <f t="shared" si="112"/>
        <v>0</v>
      </c>
      <c r="AB334" s="18">
        <f t="shared" si="113"/>
        <v>0</v>
      </c>
    </row>
    <row r="335" spans="1:28" s="18" customFormat="1" x14ac:dyDescent="0.25">
      <c r="G335" s="5">
        <f t="shared" si="102"/>
        <v>0</v>
      </c>
      <c r="H335" s="6">
        <f t="shared" si="103"/>
        <v>0</v>
      </c>
      <c r="I335" s="6">
        <f t="shared" si="104"/>
        <v>0</v>
      </c>
      <c r="J335" s="18">
        <v>27</v>
      </c>
      <c r="K335" s="7">
        <f t="shared" si="105"/>
        <v>0</v>
      </c>
      <c r="L335" s="5" t="s">
        <v>30</v>
      </c>
      <c r="M335" s="18">
        <v>2</v>
      </c>
      <c r="N335" s="18">
        <v>0.03</v>
      </c>
      <c r="P335" s="18">
        <v>260</v>
      </c>
      <c r="Q335" s="9">
        <f t="shared" si="106"/>
        <v>7.8</v>
      </c>
      <c r="R335" s="8">
        <f t="shared" si="107"/>
        <v>0</v>
      </c>
      <c r="S335" s="8">
        <f t="shared" si="108"/>
        <v>7.8</v>
      </c>
      <c r="U335" s="8" t="e">
        <f t="shared" si="109"/>
        <v>#DIV/0!</v>
      </c>
      <c r="X335" s="116" t="e">
        <f t="shared" si="110"/>
        <v>#DIV/0!</v>
      </c>
      <c r="Y335" s="18">
        <v>0</v>
      </c>
      <c r="Z335" s="18">
        <f t="shared" si="111"/>
        <v>0</v>
      </c>
      <c r="AA335" s="18">
        <f t="shared" si="112"/>
        <v>0</v>
      </c>
      <c r="AB335" s="18">
        <f t="shared" si="113"/>
        <v>0</v>
      </c>
    </row>
    <row r="337" spans="1:28" s="18" customFormat="1" x14ac:dyDescent="0.25">
      <c r="A337" s="17">
        <v>77</v>
      </c>
      <c r="B337" s="18">
        <v>14</v>
      </c>
      <c r="C337" s="18">
        <v>1</v>
      </c>
      <c r="D337" s="18" t="s">
        <v>29</v>
      </c>
      <c r="E337" s="17" t="s">
        <v>179</v>
      </c>
      <c r="F337" s="18">
        <v>5.8</v>
      </c>
      <c r="G337" s="5">
        <f>+F337-O337/5</f>
        <v>5.63</v>
      </c>
      <c r="H337" s="6">
        <f>G337*7%</f>
        <v>0.39410000000000001</v>
      </c>
      <c r="I337" s="6">
        <f>G337+H337</f>
        <v>6.0240999999999998</v>
      </c>
      <c r="J337" s="18">
        <v>27</v>
      </c>
      <c r="K337" s="7">
        <f>I337*J337</f>
        <v>162.6507</v>
      </c>
      <c r="L337" s="10" t="s">
        <v>30</v>
      </c>
      <c r="M337" s="18">
        <v>1</v>
      </c>
      <c r="N337" s="18">
        <v>0.25</v>
      </c>
      <c r="O337" s="13">
        <v>0.85</v>
      </c>
      <c r="P337" s="13">
        <v>470</v>
      </c>
      <c r="Q337" s="9">
        <f>N337*P337</f>
        <v>117.5</v>
      </c>
      <c r="R337" s="8">
        <f>G337*13</f>
        <v>73.19</v>
      </c>
      <c r="S337" s="8">
        <f>+R337+Q337+K337</f>
        <v>353.34069999999997</v>
      </c>
      <c r="T337" s="8">
        <f>S337+S338</f>
        <v>464.34069999999997</v>
      </c>
      <c r="U337" s="8">
        <f>T337/C337</f>
        <v>464.34069999999997</v>
      </c>
      <c r="X337" s="116">
        <f>U337*1.8</f>
        <v>835.81326000000001</v>
      </c>
      <c r="Y337" s="18">
        <v>839</v>
      </c>
      <c r="Z337" s="18">
        <f>Y337*8</f>
        <v>6712</v>
      </c>
      <c r="AA337" s="18">
        <f>Y337*3.5</f>
        <v>2936.5</v>
      </c>
      <c r="AB337" s="18">
        <f>Y337*0.9</f>
        <v>755.1</v>
      </c>
    </row>
    <row r="338" spans="1:28" s="18" customFormat="1" x14ac:dyDescent="0.25">
      <c r="E338" s="16" t="s">
        <v>180</v>
      </c>
      <c r="G338" s="5">
        <f>+F338-O338/5</f>
        <v>0</v>
      </c>
      <c r="H338" s="6">
        <f>G338*7%</f>
        <v>0</v>
      </c>
      <c r="I338" s="6">
        <f>G338+H338</f>
        <v>0</v>
      </c>
      <c r="J338" s="18">
        <v>27</v>
      </c>
      <c r="K338" s="7">
        <f>I338*J338</f>
        <v>0</v>
      </c>
      <c r="L338" s="10" t="s">
        <v>30</v>
      </c>
      <c r="M338" s="23">
        <v>87</v>
      </c>
      <c r="N338" s="18">
        <v>0.6</v>
      </c>
      <c r="P338" s="18">
        <v>185</v>
      </c>
      <c r="Q338" s="9">
        <f>N338*P338</f>
        <v>111</v>
      </c>
      <c r="R338" s="8">
        <f>G338*13</f>
        <v>0</v>
      </c>
      <c r="S338" s="8">
        <f>+R338+Q338+K338</f>
        <v>111</v>
      </c>
      <c r="U338" s="8" t="e">
        <f>T338/C338</f>
        <v>#DIV/0!</v>
      </c>
      <c r="X338" s="116" t="e">
        <f>U338*1.8</f>
        <v>#DIV/0!</v>
      </c>
      <c r="Y338" s="18">
        <v>0</v>
      </c>
      <c r="Z338" s="18">
        <f>Y338*8</f>
        <v>0</v>
      </c>
      <c r="AA338" s="18">
        <f>Y338*3.5</f>
        <v>0</v>
      </c>
      <c r="AB338" s="18">
        <f>Y338*0.9</f>
        <v>0</v>
      </c>
    </row>
    <row r="340" spans="1:28" s="31" customFormat="1" x14ac:dyDescent="0.25">
      <c r="A340" s="31">
        <v>78</v>
      </c>
      <c r="B340" s="31">
        <v>14</v>
      </c>
      <c r="C340" s="31">
        <v>1</v>
      </c>
      <c r="D340" s="31" t="s">
        <v>29</v>
      </c>
      <c r="E340" s="31" t="s">
        <v>181</v>
      </c>
      <c r="F340" s="31">
        <v>7</v>
      </c>
      <c r="G340" s="32">
        <f>+F340-O340/5</f>
        <v>6.56</v>
      </c>
      <c r="H340" s="33">
        <f>G340*7%</f>
        <v>0.4592</v>
      </c>
      <c r="I340" s="33">
        <f>G340+H340</f>
        <v>7.0191999999999997</v>
      </c>
      <c r="J340" s="31">
        <v>27</v>
      </c>
      <c r="K340" s="34">
        <f>I340*J340</f>
        <v>189.51839999999999</v>
      </c>
      <c r="L340" s="32" t="s">
        <v>30</v>
      </c>
      <c r="M340" s="31">
        <v>1</v>
      </c>
      <c r="N340" s="31">
        <v>1</v>
      </c>
      <c r="O340" s="35">
        <v>2.2000000000000002</v>
      </c>
      <c r="P340" s="35">
        <v>1500</v>
      </c>
      <c r="Q340" s="36">
        <f>N340*P340</f>
        <v>1500</v>
      </c>
      <c r="R340" s="34">
        <f>G340*13</f>
        <v>85.28</v>
      </c>
      <c r="S340" s="34">
        <f>+R340+Q340+K340</f>
        <v>1774.7983999999999</v>
      </c>
      <c r="T340" s="34">
        <f>S340+S341+S342+S343</f>
        <v>2064.3983999999996</v>
      </c>
      <c r="U340" s="34">
        <f>T340/C340</f>
        <v>2064.3983999999996</v>
      </c>
      <c r="X340" s="118">
        <f>U340*1.65</f>
        <v>3406.2573599999992</v>
      </c>
      <c r="Y340" s="31">
        <v>3409</v>
      </c>
      <c r="Z340" s="31">
        <f>Y340*8</f>
        <v>27272</v>
      </c>
      <c r="AA340" s="31">
        <f>Y340*3.5</f>
        <v>11931.5</v>
      </c>
      <c r="AB340" s="31">
        <f>Y340*0.9</f>
        <v>3068.1</v>
      </c>
    </row>
    <row r="341" spans="1:28" s="31" customFormat="1" x14ac:dyDescent="0.25">
      <c r="E341" s="37" t="s">
        <v>182</v>
      </c>
      <c r="G341" s="32">
        <f>+F341-O341/5</f>
        <v>0</v>
      </c>
      <c r="H341" s="33">
        <f>G341*7%</f>
        <v>0</v>
      </c>
      <c r="I341" s="33">
        <f>G341+H341</f>
        <v>0</v>
      </c>
      <c r="J341" s="31">
        <v>27</v>
      </c>
      <c r="K341" s="34">
        <f>I341*J341</f>
        <v>0</v>
      </c>
      <c r="L341" s="32" t="s">
        <v>30</v>
      </c>
      <c r="M341" s="31">
        <v>12</v>
      </c>
      <c r="N341" s="31">
        <v>0.43</v>
      </c>
      <c r="P341" s="35">
        <v>260</v>
      </c>
      <c r="Q341" s="36">
        <f>N341*P341</f>
        <v>111.8</v>
      </c>
      <c r="R341" s="34">
        <f>G341*13</f>
        <v>0</v>
      </c>
      <c r="S341" s="34">
        <f>+R341+Q341+K341</f>
        <v>111.8</v>
      </c>
      <c r="U341" s="34" t="e">
        <f>T341/C341</f>
        <v>#DIV/0!</v>
      </c>
      <c r="X341" s="118" t="e">
        <f>U341*1.8</f>
        <v>#DIV/0!</v>
      </c>
      <c r="Y341" s="31">
        <v>0</v>
      </c>
      <c r="Z341" s="31">
        <f>Y341*8</f>
        <v>0</v>
      </c>
      <c r="AA341" s="31">
        <f>Y341*3.5</f>
        <v>0</v>
      </c>
      <c r="AB341" s="31">
        <f>Y341*0.9</f>
        <v>0</v>
      </c>
    </row>
    <row r="342" spans="1:28" s="31" customFormat="1" x14ac:dyDescent="0.25">
      <c r="E342" s="31" t="s">
        <v>80</v>
      </c>
      <c r="G342" s="32">
        <f>+F342-O342/5</f>
        <v>0</v>
      </c>
      <c r="H342" s="33">
        <f>G342*7%</f>
        <v>0</v>
      </c>
      <c r="I342" s="33">
        <f>G342+H342</f>
        <v>0</v>
      </c>
      <c r="J342" s="31">
        <v>27</v>
      </c>
      <c r="K342" s="34">
        <f>I342*J342</f>
        <v>0</v>
      </c>
      <c r="L342" s="32" t="s">
        <v>30</v>
      </c>
      <c r="M342" s="31">
        <v>58</v>
      </c>
      <c r="N342" s="31">
        <v>0.61</v>
      </c>
      <c r="P342" s="35">
        <v>260</v>
      </c>
      <c r="Q342" s="36">
        <f>N342*P342</f>
        <v>158.6</v>
      </c>
      <c r="R342" s="34">
        <f>G342*13</f>
        <v>0</v>
      </c>
      <c r="S342" s="34">
        <f>+R342+Q342+K342</f>
        <v>158.6</v>
      </c>
      <c r="U342" s="34" t="e">
        <f>T342/C342</f>
        <v>#DIV/0!</v>
      </c>
      <c r="X342" s="118" t="e">
        <f>U342*1.8</f>
        <v>#DIV/0!</v>
      </c>
      <c r="Y342" s="31">
        <v>0</v>
      </c>
      <c r="Z342" s="31">
        <f>Y342*8</f>
        <v>0</v>
      </c>
      <c r="AA342" s="31">
        <f>Y342*3.5</f>
        <v>0</v>
      </c>
      <c r="AB342" s="31">
        <f>Y342*0.9</f>
        <v>0</v>
      </c>
    </row>
    <row r="343" spans="1:28" s="31" customFormat="1" x14ac:dyDescent="0.25">
      <c r="G343" s="32">
        <f>+F343-O343/5</f>
        <v>0</v>
      </c>
      <c r="H343" s="33">
        <f>G343*7%</f>
        <v>0</v>
      </c>
      <c r="I343" s="33">
        <f>G343+H343</f>
        <v>0</v>
      </c>
      <c r="J343" s="31">
        <v>27</v>
      </c>
      <c r="K343" s="34">
        <f>I343*J343</f>
        <v>0</v>
      </c>
      <c r="L343" s="32" t="s">
        <v>30</v>
      </c>
      <c r="M343" s="31">
        <v>48</v>
      </c>
      <c r="N343" s="31">
        <v>0.16</v>
      </c>
      <c r="P343" s="35">
        <v>120</v>
      </c>
      <c r="Q343" s="36">
        <f>N343*P343</f>
        <v>19.2</v>
      </c>
      <c r="R343" s="34">
        <f>G343*13</f>
        <v>0</v>
      </c>
      <c r="S343" s="34">
        <f>+R343+Q343+K343</f>
        <v>19.2</v>
      </c>
      <c r="U343" s="34" t="e">
        <f>T343/C343</f>
        <v>#DIV/0!</v>
      </c>
      <c r="X343" s="118" t="e">
        <f>U343*1.8</f>
        <v>#DIV/0!</v>
      </c>
      <c r="Y343" s="31">
        <v>0</v>
      </c>
      <c r="Z343" s="31">
        <f>Y343*8</f>
        <v>0</v>
      </c>
      <c r="AA343" s="31">
        <f>Y343*3.5</f>
        <v>0</v>
      </c>
      <c r="AB343" s="31">
        <f>Y343*0.9</f>
        <v>0</v>
      </c>
    </row>
    <row r="344" spans="1:28" s="17" customFormat="1" x14ac:dyDescent="0.25">
      <c r="X344" s="117"/>
    </row>
    <row r="345" spans="1:28" s="18" customFormat="1" x14ac:dyDescent="0.25">
      <c r="A345" s="17">
        <v>79</v>
      </c>
      <c r="B345" s="18">
        <v>14</v>
      </c>
      <c r="C345" s="18">
        <v>1</v>
      </c>
      <c r="D345" s="18" t="s">
        <v>29</v>
      </c>
      <c r="E345" s="18" t="s">
        <v>183</v>
      </c>
      <c r="F345" s="17">
        <v>7.5</v>
      </c>
      <c r="G345" s="5">
        <f>+F345-O345/5</f>
        <v>7.17</v>
      </c>
      <c r="H345" s="6">
        <f>G345*7%</f>
        <v>0.50190000000000001</v>
      </c>
      <c r="I345" s="6">
        <f>G345+H345</f>
        <v>7.6718999999999999</v>
      </c>
      <c r="J345" s="18">
        <v>27</v>
      </c>
      <c r="K345" s="7">
        <f>I345*J345</f>
        <v>207.1413</v>
      </c>
      <c r="L345" s="5" t="s">
        <v>30</v>
      </c>
      <c r="M345" s="18">
        <v>1</v>
      </c>
      <c r="N345" s="18">
        <v>1</v>
      </c>
      <c r="O345" s="13">
        <v>1.65</v>
      </c>
      <c r="P345" s="13">
        <v>1500</v>
      </c>
      <c r="Q345" s="9">
        <f>N345*P345</f>
        <v>1500</v>
      </c>
      <c r="R345" s="8">
        <f>G345*13</f>
        <v>93.21</v>
      </c>
      <c r="S345" s="8">
        <f>+R345+Q345+K345</f>
        <v>1800.3513</v>
      </c>
      <c r="T345" s="8">
        <f>S345+S346+S347</f>
        <v>1920.6013</v>
      </c>
      <c r="U345" s="8">
        <f>T345/C345</f>
        <v>1920.6013</v>
      </c>
      <c r="X345" s="116">
        <f>U345*1.65</f>
        <v>3168.9921449999997</v>
      </c>
      <c r="Y345" s="18">
        <v>3169</v>
      </c>
      <c r="Z345" s="18">
        <f>Y345*8</f>
        <v>25352</v>
      </c>
      <c r="AA345" s="18">
        <f>Y345*3.5</f>
        <v>11091.5</v>
      </c>
      <c r="AB345" s="18">
        <f>Y345*0.9</f>
        <v>2852.1</v>
      </c>
    </row>
    <row r="346" spans="1:28" s="18" customFormat="1" x14ac:dyDescent="0.25">
      <c r="E346" s="16" t="s">
        <v>184</v>
      </c>
      <c r="G346" s="5">
        <f>+F346-O346/5</f>
        <v>0</v>
      </c>
      <c r="H346" s="6">
        <f>G346*7%</f>
        <v>0</v>
      </c>
      <c r="I346" s="6">
        <f>G346+H346</f>
        <v>0</v>
      </c>
      <c r="J346" s="18">
        <v>27</v>
      </c>
      <c r="K346" s="7">
        <f>I346*J346</f>
        <v>0</v>
      </c>
      <c r="L346" s="5" t="s">
        <v>30</v>
      </c>
      <c r="M346" s="23">
        <v>23</v>
      </c>
      <c r="N346" s="18">
        <v>0.13</v>
      </c>
      <c r="P346" s="17">
        <v>185</v>
      </c>
      <c r="Q346" s="9">
        <f>N346*P346</f>
        <v>24.05</v>
      </c>
      <c r="R346" s="8">
        <f>G346*13</f>
        <v>0</v>
      </c>
      <c r="S346" s="8">
        <f>+R346+Q346+K346</f>
        <v>24.05</v>
      </c>
      <c r="U346" s="8" t="e">
        <f>T346/C346</f>
        <v>#DIV/0!</v>
      </c>
      <c r="X346" s="116" t="e">
        <f>U346*1.8</f>
        <v>#DIV/0!</v>
      </c>
      <c r="Y346" s="18">
        <v>0</v>
      </c>
      <c r="Z346" s="18">
        <f>Y346*8</f>
        <v>0</v>
      </c>
      <c r="AA346" s="18">
        <f>Y346*3.5</f>
        <v>0</v>
      </c>
      <c r="AB346" s="18">
        <f>Y346*0.9</f>
        <v>0</v>
      </c>
    </row>
    <row r="347" spans="1:28" s="18" customFormat="1" x14ac:dyDescent="0.25">
      <c r="E347" s="31" t="s">
        <v>80</v>
      </c>
      <c r="G347" s="5">
        <f>+F347-O347/5</f>
        <v>0</v>
      </c>
      <c r="H347" s="6">
        <f>G347*7%</f>
        <v>0</v>
      </c>
      <c r="I347" s="6">
        <f>G347+H347</f>
        <v>0</v>
      </c>
      <c r="J347" s="18">
        <v>27</v>
      </c>
      <c r="K347" s="7">
        <f>I347*J347</f>
        <v>0</v>
      </c>
      <c r="L347" s="5" t="s">
        <v>30</v>
      </c>
      <c r="M347" s="23">
        <v>62</v>
      </c>
      <c r="N347" s="18">
        <v>0.52</v>
      </c>
      <c r="P347" s="17">
        <v>185</v>
      </c>
      <c r="Q347" s="9">
        <f>N347*P347</f>
        <v>96.2</v>
      </c>
      <c r="R347" s="8">
        <f>G347*13</f>
        <v>0</v>
      </c>
      <c r="S347" s="8">
        <f>+R347+Q347+K347</f>
        <v>96.2</v>
      </c>
      <c r="U347" s="8" t="e">
        <f>T347/C347</f>
        <v>#DIV/0!</v>
      </c>
      <c r="X347" s="116" t="e">
        <f>U347*1.8</f>
        <v>#DIV/0!</v>
      </c>
      <c r="Y347" s="18">
        <v>0</v>
      </c>
      <c r="Z347" s="18">
        <f>Y347*8</f>
        <v>0</v>
      </c>
      <c r="AA347" s="18">
        <f>Y347*3.5</f>
        <v>0</v>
      </c>
      <c r="AB347" s="18">
        <f>Y347*0.9</f>
        <v>0</v>
      </c>
    </row>
    <row r="349" spans="1:28" s="18" customFormat="1" x14ac:dyDescent="0.25">
      <c r="A349" s="17">
        <v>80</v>
      </c>
      <c r="B349" s="18">
        <v>14</v>
      </c>
      <c r="C349" s="18">
        <v>1</v>
      </c>
      <c r="D349" s="18" t="s">
        <v>29</v>
      </c>
      <c r="E349" s="18" t="s">
        <v>185</v>
      </c>
      <c r="F349" s="17">
        <v>6</v>
      </c>
      <c r="G349" s="5">
        <f>+F349-O349/5</f>
        <v>5.53</v>
      </c>
      <c r="H349" s="6">
        <f>G349*7%</f>
        <v>0.38710000000000006</v>
      </c>
      <c r="I349" s="6">
        <f>G349+H349</f>
        <v>5.9171000000000005</v>
      </c>
      <c r="J349" s="18">
        <v>27</v>
      </c>
      <c r="K349" s="7">
        <f>I349*J349</f>
        <v>159.76170000000002</v>
      </c>
      <c r="L349" s="5" t="s">
        <v>37</v>
      </c>
      <c r="M349" s="18">
        <v>1</v>
      </c>
      <c r="N349" s="18">
        <v>2</v>
      </c>
      <c r="O349" s="13">
        <v>2.35</v>
      </c>
      <c r="P349" s="13">
        <v>90</v>
      </c>
      <c r="Q349" s="9">
        <f>N349*P349</f>
        <v>180</v>
      </c>
      <c r="R349" s="8">
        <f>G349*13</f>
        <v>71.89</v>
      </c>
      <c r="S349" s="8">
        <f>+R349+Q349+K349</f>
        <v>411.65170000000001</v>
      </c>
      <c r="T349" s="8">
        <f>S349+S350+S351</f>
        <v>488.65170000000001</v>
      </c>
      <c r="U349" s="8">
        <f>T349/C349</f>
        <v>488.65170000000001</v>
      </c>
      <c r="X349" s="116">
        <f>U349*1.8</f>
        <v>879.57306000000005</v>
      </c>
      <c r="Y349" s="18">
        <v>879</v>
      </c>
      <c r="Z349" s="18">
        <f>Y349*8</f>
        <v>7032</v>
      </c>
      <c r="AA349" s="18">
        <f>Y349*3.5</f>
        <v>3076.5</v>
      </c>
      <c r="AB349" s="18">
        <f>Y349*0.9</f>
        <v>791.1</v>
      </c>
    </row>
    <row r="350" spans="1:28" s="18" customFormat="1" x14ac:dyDescent="0.25">
      <c r="E350" s="16" t="s">
        <v>186</v>
      </c>
      <c r="G350" s="5">
        <f>+F350-O350/5</f>
        <v>0</v>
      </c>
      <c r="H350" s="6">
        <f>G350*7%</f>
        <v>0</v>
      </c>
      <c r="I350" s="6">
        <f>G350+H350</f>
        <v>0</v>
      </c>
      <c r="J350" s="18">
        <v>27</v>
      </c>
      <c r="K350" s="7">
        <f>I350*J350</f>
        <v>0</v>
      </c>
      <c r="L350" s="5" t="s">
        <v>30</v>
      </c>
      <c r="M350" s="23">
        <v>24</v>
      </c>
      <c r="N350" s="18">
        <v>0.25</v>
      </c>
      <c r="P350" s="17">
        <v>260</v>
      </c>
      <c r="Q350" s="9">
        <f>N350*P350</f>
        <v>65</v>
      </c>
      <c r="R350" s="8">
        <f>G350*13</f>
        <v>0</v>
      </c>
      <c r="S350" s="8">
        <f>+R350+Q350+K350</f>
        <v>65</v>
      </c>
      <c r="U350" s="8" t="e">
        <f>T350/C350</f>
        <v>#DIV/0!</v>
      </c>
      <c r="X350" s="116" t="e">
        <f>U350*1.8</f>
        <v>#DIV/0!</v>
      </c>
      <c r="Y350" s="18">
        <v>0</v>
      </c>
      <c r="Z350" s="18">
        <f>Y350*8</f>
        <v>0</v>
      </c>
      <c r="AA350" s="18">
        <f>Y350*3.5</f>
        <v>0</v>
      </c>
      <c r="AB350" s="18">
        <f>Y350*0.9</f>
        <v>0</v>
      </c>
    </row>
    <row r="351" spans="1:28" s="18" customFormat="1" x14ac:dyDescent="0.25">
      <c r="G351" s="5">
        <f>+F351-O351/5</f>
        <v>0</v>
      </c>
      <c r="H351" s="6">
        <f>G351*7%</f>
        <v>0</v>
      </c>
      <c r="I351" s="6">
        <f>G351+H351</f>
        <v>0</v>
      </c>
      <c r="J351" s="18">
        <v>27</v>
      </c>
      <c r="K351" s="7">
        <f>I351*J351</f>
        <v>0</v>
      </c>
      <c r="L351" s="5" t="s">
        <v>30</v>
      </c>
      <c r="M351" s="23">
        <v>26</v>
      </c>
      <c r="N351" s="18">
        <v>0.1</v>
      </c>
      <c r="P351" s="17">
        <v>120</v>
      </c>
      <c r="Q351" s="9">
        <f>N351*P351</f>
        <v>12</v>
      </c>
      <c r="R351" s="8">
        <f>G351*13</f>
        <v>0</v>
      </c>
      <c r="S351" s="8">
        <f>+R351+Q351+K351</f>
        <v>12</v>
      </c>
      <c r="U351" s="8" t="e">
        <f>T351/C351</f>
        <v>#DIV/0!</v>
      </c>
      <c r="X351" s="116" t="e">
        <f>U351*1.8</f>
        <v>#DIV/0!</v>
      </c>
      <c r="Y351" s="18">
        <v>0</v>
      </c>
      <c r="Z351" s="18">
        <f>Y351*8</f>
        <v>0</v>
      </c>
      <c r="AA351" s="18">
        <f>Y351*3.5</f>
        <v>0</v>
      </c>
      <c r="AB351" s="18">
        <f>Y351*0.9</f>
        <v>0</v>
      </c>
    </row>
    <row r="353" spans="1:28" s="18" customFormat="1" x14ac:dyDescent="0.25">
      <c r="A353" s="17">
        <v>81</v>
      </c>
      <c r="B353" s="18">
        <v>14</v>
      </c>
      <c r="C353" s="18">
        <v>1</v>
      </c>
      <c r="D353" s="18" t="s">
        <v>29</v>
      </c>
      <c r="E353" s="18" t="s">
        <v>187</v>
      </c>
      <c r="F353" s="17">
        <v>3.9</v>
      </c>
      <c r="G353" s="5">
        <f>+F353-O353/5</f>
        <v>3.8</v>
      </c>
      <c r="H353" s="6">
        <f>G353*7%</f>
        <v>0.26600000000000001</v>
      </c>
      <c r="I353" s="6">
        <f>G353+H353</f>
        <v>4.0659999999999998</v>
      </c>
      <c r="J353" s="18">
        <v>27</v>
      </c>
      <c r="K353" s="7">
        <f>I353*J353</f>
        <v>109.782</v>
      </c>
      <c r="L353" s="5" t="s">
        <v>30</v>
      </c>
      <c r="M353" s="18">
        <v>4</v>
      </c>
      <c r="N353" s="18">
        <v>0.06</v>
      </c>
      <c r="O353" s="13">
        <v>0.5</v>
      </c>
      <c r="P353" s="13">
        <v>260</v>
      </c>
      <c r="Q353" s="9">
        <f>N353*P353</f>
        <v>15.6</v>
      </c>
      <c r="R353" s="8">
        <f>G353*13</f>
        <v>49.4</v>
      </c>
      <c r="S353" s="8">
        <f>+R353+Q353+K353</f>
        <v>174.78199999999998</v>
      </c>
      <c r="T353" s="8">
        <f>S353+S354+S355</f>
        <v>259.93200000000002</v>
      </c>
      <c r="U353" s="8">
        <f>T353/C353</f>
        <v>259.93200000000002</v>
      </c>
      <c r="X353" s="116">
        <f>U353*1.8</f>
        <v>467.87760000000003</v>
      </c>
      <c r="Y353" s="18">
        <v>469</v>
      </c>
      <c r="Z353" s="18">
        <f>Y353*8</f>
        <v>3752</v>
      </c>
      <c r="AA353" s="18">
        <f>Y353*3.5</f>
        <v>1641.5</v>
      </c>
      <c r="AB353" s="18">
        <f>Y353*0.9</f>
        <v>422.1</v>
      </c>
    </row>
    <row r="354" spans="1:28" s="18" customFormat="1" x14ac:dyDescent="0.25">
      <c r="E354" s="16" t="s">
        <v>188</v>
      </c>
      <c r="G354" s="5">
        <f>+F354-O354/5</f>
        <v>0</v>
      </c>
      <c r="H354" s="6">
        <f>G354*7%</f>
        <v>0</v>
      </c>
      <c r="I354" s="6">
        <f>G354+H354</f>
        <v>0</v>
      </c>
      <c r="J354" s="18">
        <v>27</v>
      </c>
      <c r="K354" s="7">
        <f>I354*J354</f>
        <v>0</v>
      </c>
      <c r="L354" s="5" t="s">
        <v>30</v>
      </c>
      <c r="M354" s="23">
        <v>4</v>
      </c>
      <c r="N354" s="18">
        <v>0.05</v>
      </c>
      <c r="P354" s="17">
        <v>260</v>
      </c>
      <c r="Q354" s="9">
        <f>N354*P354</f>
        <v>13</v>
      </c>
      <c r="R354" s="8">
        <f>G354*13</f>
        <v>0</v>
      </c>
      <c r="S354" s="8">
        <f>+R354+Q354+K354</f>
        <v>13</v>
      </c>
      <c r="U354" s="8" t="e">
        <f>T354/C354</f>
        <v>#DIV/0!</v>
      </c>
      <c r="X354" s="116" t="e">
        <f>U354*1.8</f>
        <v>#DIV/0!</v>
      </c>
      <c r="Y354" s="18">
        <v>0</v>
      </c>
      <c r="Z354" s="18">
        <f>Y354*8</f>
        <v>0</v>
      </c>
      <c r="AA354" s="18">
        <f>Y354*3.5</f>
        <v>0</v>
      </c>
      <c r="AB354" s="18">
        <f>Y354*0.9</f>
        <v>0</v>
      </c>
    </row>
    <row r="355" spans="1:28" s="18" customFormat="1" x14ac:dyDescent="0.25">
      <c r="G355" s="5">
        <f>+F355-O355/5</f>
        <v>0</v>
      </c>
      <c r="H355" s="6">
        <f>G355*7%</f>
        <v>0</v>
      </c>
      <c r="I355" s="6">
        <f>G355+H355</f>
        <v>0</v>
      </c>
      <c r="J355" s="18">
        <v>27</v>
      </c>
      <c r="K355" s="7">
        <f>I355*J355</f>
        <v>0</v>
      </c>
      <c r="L355" s="5" t="s">
        <v>30</v>
      </c>
      <c r="M355" s="23">
        <v>70</v>
      </c>
      <c r="N355" s="18">
        <v>0.39</v>
      </c>
      <c r="P355" s="17">
        <v>185</v>
      </c>
      <c r="Q355" s="9">
        <f>N355*P355</f>
        <v>72.150000000000006</v>
      </c>
      <c r="R355" s="8">
        <f>G355*13</f>
        <v>0</v>
      </c>
      <c r="S355" s="8">
        <f>+R355+Q355+K355</f>
        <v>72.150000000000006</v>
      </c>
      <c r="U355" s="8" t="e">
        <f>T355/C355</f>
        <v>#DIV/0!</v>
      </c>
      <c r="X355" s="116" t="e">
        <f>U355*1.8</f>
        <v>#DIV/0!</v>
      </c>
      <c r="Y355" s="18">
        <v>0</v>
      </c>
      <c r="Z355" s="18">
        <f>Y355*8</f>
        <v>0</v>
      </c>
      <c r="AA355" s="18">
        <f>Y355*3.5</f>
        <v>0</v>
      </c>
      <c r="AB355" s="18">
        <f>Y355*0.9</f>
        <v>0</v>
      </c>
    </row>
    <row r="357" spans="1:28" s="17" customFormat="1" x14ac:dyDescent="0.25">
      <c r="A357" s="17">
        <v>82</v>
      </c>
      <c r="B357" s="17">
        <v>14</v>
      </c>
      <c r="C357" s="17">
        <v>1</v>
      </c>
      <c r="D357" s="17" t="s">
        <v>36</v>
      </c>
      <c r="E357" s="18" t="s">
        <v>189</v>
      </c>
      <c r="F357" s="17">
        <v>2.5</v>
      </c>
      <c r="G357" s="10">
        <f>+F357-O357/5</f>
        <v>2.4700000000000002</v>
      </c>
      <c r="H357" s="11">
        <f>G357*7%</f>
        <v>0.17290000000000003</v>
      </c>
      <c r="I357" s="11">
        <f>G357+H357</f>
        <v>2.6429</v>
      </c>
      <c r="J357" s="17">
        <v>27</v>
      </c>
      <c r="K357" s="7">
        <f>I357*J357</f>
        <v>71.3583</v>
      </c>
      <c r="L357" s="5" t="s">
        <v>30</v>
      </c>
      <c r="M357" s="17">
        <v>56</v>
      </c>
      <c r="N357" s="17">
        <v>0.15</v>
      </c>
      <c r="O357" s="13">
        <v>0.15</v>
      </c>
      <c r="P357" s="13">
        <v>120</v>
      </c>
      <c r="Q357" s="9">
        <f>N357*P357</f>
        <v>18</v>
      </c>
      <c r="R357" s="7">
        <f>G357*13</f>
        <v>32.11</v>
      </c>
      <c r="S357" s="7">
        <f>+R357+Q357+K357</f>
        <v>121.4683</v>
      </c>
      <c r="T357" s="7">
        <f>S357+S358</f>
        <v>121.4683</v>
      </c>
      <c r="U357" s="7">
        <f>T357/C357</f>
        <v>121.4683</v>
      </c>
      <c r="X357" s="117">
        <f>U357*1.8</f>
        <v>218.64294000000001</v>
      </c>
      <c r="Y357" s="17">
        <v>219</v>
      </c>
      <c r="Z357" s="17">
        <f>Y357*8</f>
        <v>1752</v>
      </c>
      <c r="AA357" s="17">
        <f>Y357*3.5</f>
        <v>766.5</v>
      </c>
      <c r="AB357" s="17">
        <f>Y357*0.9</f>
        <v>197.1</v>
      </c>
    </row>
    <row r="358" spans="1:28" s="17" customFormat="1" x14ac:dyDescent="0.25">
      <c r="E358" s="16" t="s">
        <v>190</v>
      </c>
      <c r="G358" s="10">
        <f>+F358-O358/5</f>
        <v>0</v>
      </c>
      <c r="H358" s="11">
        <f>G358*7%</f>
        <v>0</v>
      </c>
      <c r="I358" s="11">
        <f>G358+H358</f>
        <v>0</v>
      </c>
      <c r="J358" s="13">
        <v>27</v>
      </c>
      <c r="K358" s="7">
        <f>I358*J358</f>
        <v>0</v>
      </c>
      <c r="L358" s="5"/>
      <c r="M358" s="13"/>
      <c r="P358" s="13"/>
      <c r="Q358" s="9">
        <f>N358*P358</f>
        <v>0</v>
      </c>
      <c r="R358" s="7">
        <f>G358*13</f>
        <v>0</v>
      </c>
      <c r="S358" s="7">
        <f>+R358+Q358+K358</f>
        <v>0</v>
      </c>
      <c r="U358" s="7" t="e">
        <f>T358/C358</f>
        <v>#DIV/0!</v>
      </c>
      <c r="X358" s="117" t="e">
        <f>U358*1.8</f>
        <v>#DIV/0!</v>
      </c>
      <c r="Z358" s="17">
        <f>Y358*8</f>
        <v>0</v>
      </c>
      <c r="AA358" s="17">
        <f>Y358*3.5</f>
        <v>0</v>
      </c>
      <c r="AB358" s="17">
        <f>Y358*0.9</f>
        <v>0</v>
      </c>
    </row>
    <row r="360" spans="1:28" s="17" customFormat="1" x14ac:dyDescent="0.25">
      <c r="A360" s="17">
        <v>83</v>
      </c>
      <c r="B360" s="17">
        <v>14</v>
      </c>
      <c r="C360" s="17">
        <v>1</v>
      </c>
      <c r="D360" s="18" t="s">
        <v>29</v>
      </c>
      <c r="E360" s="18" t="s">
        <v>191</v>
      </c>
      <c r="F360" s="17">
        <v>2.5</v>
      </c>
      <c r="G360" s="10">
        <f>+F360-O360/5</f>
        <v>2.48</v>
      </c>
      <c r="H360" s="11">
        <f>G360*7%</f>
        <v>0.1736</v>
      </c>
      <c r="I360" s="11">
        <f>G360+H360</f>
        <v>2.6536</v>
      </c>
      <c r="J360" s="17">
        <v>27</v>
      </c>
      <c r="K360" s="7">
        <f>I360*J360</f>
        <v>71.647199999999998</v>
      </c>
      <c r="L360" s="5" t="s">
        <v>30</v>
      </c>
      <c r="M360" s="17">
        <v>28</v>
      </c>
      <c r="N360" s="17">
        <v>0.1</v>
      </c>
      <c r="O360" s="13">
        <v>0.1</v>
      </c>
      <c r="P360" s="13">
        <v>120</v>
      </c>
      <c r="Q360" s="9">
        <f>N360*P360</f>
        <v>12</v>
      </c>
      <c r="R360" s="7">
        <f>G360*13</f>
        <v>32.24</v>
      </c>
      <c r="S360" s="7">
        <f>+R360+Q360+K360</f>
        <v>115.88720000000001</v>
      </c>
      <c r="T360" s="7">
        <f>S360+S361</f>
        <v>115.88720000000001</v>
      </c>
      <c r="U360" s="7">
        <f>T360/C360</f>
        <v>115.88720000000001</v>
      </c>
      <c r="X360" s="117">
        <f>U360*1.8</f>
        <v>208.59696000000002</v>
      </c>
      <c r="Y360" s="17">
        <v>209</v>
      </c>
      <c r="Z360" s="17">
        <f>Y360*8</f>
        <v>1672</v>
      </c>
      <c r="AA360" s="17">
        <f>Y360*3.5</f>
        <v>731.5</v>
      </c>
      <c r="AB360" s="17">
        <f>Y360*0.9</f>
        <v>188.1</v>
      </c>
    </row>
    <row r="361" spans="1:28" s="17" customFormat="1" x14ac:dyDescent="0.25">
      <c r="E361" s="16" t="s">
        <v>192</v>
      </c>
      <c r="G361" s="10">
        <f>+F361-O361/5</f>
        <v>0</v>
      </c>
      <c r="H361" s="11">
        <f>G361*7%</f>
        <v>0</v>
      </c>
      <c r="I361" s="11">
        <f>G361+H361</f>
        <v>0</v>
      </c>
      <c r="J361" s="13">
        <v>27</v>
      </c>
      <c r="K361" s="7">
        <f>I361*J361</f>
        <v>0</v>
      </c>
      <c r="L361" s="5"/>
      <c r="M361" s="13"/>
      <c r="P361" s="13"/>
      <c r="Q361" s="9">
        <f>N361*P361</f>
        <v>0</v>
      </c>
      <c r="R361" s="7">
        <f>G361*13</f>
        <v>0</v>
      </c>
      <c r="S361" s="7">
        <f>+R361+Q361+K361</f>
        <v>0</v>
      </c>
      <c r="U361" s="7" t="e">
        <f>T361/C361</f>
        <v>#DIV/0!</v>
      </c>
      <c r="X361" s="117" t="e">
        <f>U361*1.8</f>
        <v>#DIV/0!</v>
      </c>
      <c r="Z361" s="17">
        <f>Y361*8</f>
        <v>0</v>
      </c>
      <c r="AA361" s="17">
        <f>Y361*3.5</f>
        <v>0</v>
      </c>
      <c r="AB361" s="17">
        <f>Y361*0.9</f>
        <v>0</v>
      </c>
    </row>
    <row r="362" spans="1:28" x14ac:dyDescent="0.25">
      <c r="P362" s="17"/>
    </row>
    <row r="363" spans="1:28" s="18" customFormat="1" x14ac:dyDescent="0.25">
      <c r="A363" s="17">
        <v>84</v>
      </c>
      <c r="B363" s="18">
        <v>925</v>
      </c>
      <c r="C363" s="18">
        <v>1</v>
      </c>
      <c r="D363" s="18" t="s">
        <v>29</v>
      </c>
      <c r="E363" s="17" t="s">
        <v>193</v>
      </c>
      <c r="F363" s="18">
        <v>9</v>
      </c>
      <c r="G363" s="5">
        <f t="shared" ref="G363:G368" si="114">+F363-O363/5</f>
        <v>8.01</v>
      </c>
      <c r="H363" s="6">
        <f t="shared" ref="H363:H368" si="115">G363*7%</f>
        <v>0.56070000000000009</v>
      </c>
      <c r="I363" s="6">
        <f t="shared" ref="I363:I368" si="116">G363+H363</f>
        <v>8.5707000000000004</v>
      </c>
      <c r="J363" s="18">
        <v>1</v>
      </c>
      <c r="K363" s="7">
        <f t="shared" ref="K363:K368" si="117">I363*J363</f>
        <v>8.5707000000000004</v>
      </c>
      <c r="L363" s="5" t="s">
        <v>32</v>
      </c>
      <c r="M363" s="18">
        <v>1</v>
      </c>
      <c r="N363" s="18">
        <v>3.5</v>
      </c>
      <c r="O363" s="18">
        <v>4.95</v>
      </c>
      <c r="P363" s="13">
        <v>65</v>
      </c>
      <c r="Q363" s="9">
        <f t="shared" ref="Q363:Q368" si="118">N363*P363</f>
        <v>227.5</v>
      </c>
      <c r="R363" s="8">
        <f t="shared" ref="R363:R368" si="119">G363*6</f>
        <v>48.06</v>
      </c>
      <c r="S363" s="8">
        <f t="shared" ref="S363:S368" si="120">+R363+Q363+K363</f>
        <v>284.13069999999999</v>
      </c>
      <c r="T363" s="8">
        <f>S363+S364+S365+S366+S367+S368</f>
        <v>385.78070000000002</v>
      </c>
      <c r="U363" s="8">
        <f t="shared" ref="U363:U368" si="121">T363/C363</f>
        <v>385.78070000000002</v>
      </c>
      <c r="X363" s="116">
        <f t="shared" ref="X363:X368" si="122">U363*1.8</f>
        <v>694.40526000000011</v>
      </c>
      <c r="Y363" s="18">
        <v>689</v>
      </c>
      <c r="Z363" s="18">
        <f t="shared" ref="Z363:Z368" si="123">Y363*8</f>
        <v>5512</v>
      </c>
      <c r="AA363" s="18">
        <f t="shared" ref="AA363:AA368" si="124">Y363*3.5</f>
        <v>2411.5</v>
      </c>
      <c r="AB363" s="18">
        <f t="shared" ref="AB363:AB368" si="125">Y363*0.9</f>
        <v>620.1</v>
      </c>
    </row>
    <row r="364" spans="1:28" s="18" customFormat="1" x14ac:dyDescent="0.25">
      <c r="E364" s="16" t="s">
        <v>194</v>
      </c>
      <c r="G364" s="5">
        <f t="shared" si="114"/>
        <v>0</v>
      </c>
      <c r="H364" s="6">
        <f t="shared" si="115"/>
        <v>0</v>
      </c>
      <c r="I364" s="6">
        <f t="shared" si="116"/>
        <v>0</v>
      </c>
      <c r="J364" s="18">
        <v>1</v>
      </c>
      <c r="K364" s="7">
        <f t="shared" si="117"/>
        <v>0</v>
      </c>
      <c r="L364" s="5" t="s">
        <v>198</v>
      </c>
      <c r="M364" s="18">
        <v>2</v>
      </c>
      <c r="N364" s="18">
        <v>0.48</v>
      </c>
      <c r="P364" s="13">
        <v>40</v>
      </c>
      <c r="Q364" s="9">
        <f t="shared" si="118"/>
        <v>19.2</v>
      </c>
      <c r="R364" s="8">
        <f t="shared" si="119"/>
        <v>0</v>
      </c>
      <c r="S364" s="8">
        <f t="shared" si="120"/>
        <v>19.2</v>
      </c>
      <c r="U364" s="8" t="e">
        <f t="shared" si="121"/>
        <v>#DIV/0!</v>
      </c>
      <c r="X364" s="116" t="e">
        <f t="shared" si="122"/>
        <v>#DIV/0!</v>
      </c>
      <c r="Y364" s="18">
        <v>0</v>
      </c>
      <c r="Z364" s="18">
        <f t="shared" si="123"/>
        <v>0</v>
      </c>
      <c r="AA364" s="18">
        <f t="shared" si="124"/>
        <v>0</v>
      </c>
      <c r="AB364" s="18">
        <f t="shared" si="125"/>
        <v>0</v>
      </c>
    </row>
    <row r="365" spans="1:28" s="18" customFormat="1" x14ac:dyDescent="0.25">
      <c r="E365" s="17"/>
      <c r="G365" s="5">
        <f t="shared" si="114"/>
        <v>0</v>
      </c>
      <c r="H365" s="6">
        <f t="shared" si="115"/>
        <v>0</v>
      </c>
      <c r="I365" s="6">
        <f t="shared" si="116"/>
        <v>0</v>
      </c>
      <c r="J365" s="18">
        <v>1</v>
      </c>
      <c r="K365" s="7">
        <f t="shared" si="117"/>
        <v>0</v>
      </c>
      <c r="L365" s="5" t="s">
        <v>30</v>
      </c>
      <c r="M365" s="18">
        <v>119</v>
      </c>
      <c r="N365" s="18">
        <v>0.81</v>
      </c>
      <c r="P365" s="13">
        <v>85</v>
      </c>
      <c r="Q365" s="9">
        <f t="shared" si="118"/>
        <v>68.850000000000009</v>
      </c>
      <c r="R365" s="8">
        <f t="shared" si="119"/>
        <v>0</v>
      </c>
      <c r="S365" s="8">
        <f t="shared" si="120"/>
        <v>68.850000000000009</v>
      </c>
      <c r="U365" s="8" t="e">
        <f t="shared" si="121"/>
        <v>#DIV/0!</v>
      </c>
      <c r="X365" s="116" t="e">
        <f t="shared" si="122"/>
        <v>#DIV/0!</v>
      </c>
      <c r="Y365" s="18">
        <v>0</v>
      </c>
      <c r="Z365" s="18">
        <f t="shared" si="123"/>
        <v>0</v>
      </c>
      <c r="AA365" s="18">
        <f t="shared" si="124"/>
        <v>0</v>
      </c>
      <c r="AB365" s="18">
        <f t="shared" si="125"/>
        <v>0</v>
      </c>
    </row>
    <row r="366" spans="1:28" s="18" customFormat="1" x14ac:dyDescent="0.25">
      <c r="G366" s="5">
        <f t="shared" si="114"/>
        <v>0</v>
      </c>
      <c r="H366" s="6">
        <f t="shared" si="115"/>
        <v>0</v>
      </c>
      <c r="I366" s="6">
        <f t="shared" si="116"/>
        <v>0</v>
      </c>
      <c r="J366" s="18">
        <v>1</v>
      </c>
      <c r="K366" s="7">
        <f t="shared" si="117"/>
        <v>0</v>
      </c>
      <c r="L366" s="5" t="s">
        <v>30</v>
      </c>
      <c r="M366" s="18">
        <v>12</v>
      </c>
      <c r="N366" s="18">
        <v>7.0000000000000007E-2</v>
      </c>
      <c r="P366" s="13">
        <v>85</v>
      </c>
      <c r="Q366" s="9">
        <f t="shared" si="118"/>
        <v>5.95</v>
      </c>
      <c r="R366" s="8">
        <f t="shared" si="119"/>
        <v>0</v>
      </c>
      <c r="S366" s="8">
        <f t="shared" si="120"/>
        <v>5.95</v>
      </c>
      <c r="U366" s="8" t="e">
        <f t="shared" si="121"/>
        <v>#DIV/0!</v>
      </c>
      <c r="X366" s="116" t="e">
        <f t="shared" si="122"/>
        <v>#DIV/0!</v>
      </c>
      <c r="Y366" s="18">
        <v>0</v>
      </c>
      <c r="Z366" s="18">
        <f t="shared" si="123"/>
        <v>0</v>
      </c>
      <c r="AA366" s="18">
        <f t="shared" si="124"/>
        <v>0</v>
      </c>
      <c r="AB366" s="18">
        <f t="shared" si="125"/>
        <v>0</v>
      </c>
    </row>
    <row r="367" spans="1:28" s="18" customFormat="1" x14ac:dyDescent="0.25">
      <c r="G367" s="5">
        <f t="shared" si="114"/>
        <v>0</v>
      </c>
      <c r="H367" s="6">
        <f t="shared" si="115"/>
        <v>0</v>
      </c>
      <c r="I367" s="6">
        <f t="shared" si="116"/>
        <v>0</v>
      </c>
      <c r="J367" s="18">
        <v>1</v>
      </c>
      <c r="K367" s="7">
        <f t="shared" si="117"/>
        <v>0</v>
      </c>
      <c r="L367" s="5" t="s">
        <v>30</v>
      </c>
      <c r="M367" s="18">
        <v>8</v>
      </c>
      <c r="N367" s="18">
        <v>0.03</v>
      </c>
      <c r="P367" s="13">
        <v>85</v>
      </c>
      <c r="Q367" s="9">
        <f t="shared" si="118"/>
        <v>2.5499999999999998</v>
      </c>
      <c r="R367" s="8">
        <f t="shared" si="119"/>
        <v>0</v>
      </c>
      <c r="S367" s="8">
        <f t="shared" si="120"/>
        <v>2.5499999999999998</v>
      </c>
      <c r="U367" s="8" t="e">
        <f t="shared" si="121"/>
        <v>#DIV/0!</v>
      </c>
      <c r="X367" s="116" t="e">
        <f t="shared" si="122"/>
        <v>#DIV/0!</v>
      </c>
      <c r="Y367" s="18">
        <v>0</v>
      </c>
      <c r="Z367" s="18">
        <f t="shared" si="123"/>
        <v>0</v>
      </c>
      <c r="AA367" s="18">
        <f t="shared" si="124"/>
        <v>0</v>
      </c>
      <c r="AB367" s="18">
        <f t="shared" si="125"/>
        <v>0</v>
      </c>
    </row>
    <row r="368" spans="1:28" s="18" customFormat="1" x14ac:dyDescent="0.25">
      <c r="G368" s="5">
        <f t="shared" si="114"/>
        <v>0</v>
      </c>
      <c r="H368" s="6">
        <f t="shared" si="115"/>
        <v>0</v>
      </c>
      <c r="I368" s="6">
        <f t="shared" si="116"/>
        <v>0</v>
      </c>
      <c r="J368" s="18">
        <v>1</v>
      </c>
      <c r="K368" s="7">
        <f t="shared" si="117"/>
        <v>0</v>
      </c>
      <c r="L368" s="5" t="s">
        <v>30</v>
      </c>
      <c r="M368" s="18">
        <v>22</v>
      </c>
      <c r="N368" s="18">
        <v>0.06</v>
      </c>
      <c r="P368" s="13">
        <v>85</v>
      </c>
      <c r="Q368" s="9">
        <f t="shared" si="118"/>
        <v>5.0999999999999996</v>
      </c>
      <c r="R368" s="8">
        <f t="shared" si="119"/>
        <v>0</v>
      </c>
      <c r="S368" s="8">
        <f t="shared" si="120"/>
        <v>5.0999999999999996</v>
      </c>
      <c r="U368" s="8" t="e">
        <f t="shared" si="121"/>
        <v>#DIV/0!</v>
      </c>
      <c r="X368" s="116" t="e">
        <f t="shared" si="122"/>
        <v>#DIV/0!</v>
      </c>
      <c r="Y368" s="18">
        <v>0</v>
      </c>
      <c r="Z368" s="18">
        <f t="shared" si="123"/>
        <v>0</v>
      </c>
      <c r="AA368" s="18">
        <f t="shared" si="124"/>
        <v>0</v>
      </c>
      <c r="AB368" s="18">
        <f t="shared" si="125"/>
        <v>0</v>
      </c>
    </row>
    <row r="372" spans="1:28" s="18" customFormat="1" x14ac:dyDescent="0.25">
      <c r="A372" s="17">
        <v>85</v>
      </c>
      <c r="B372" s="18">
        <v>14</v>
      </c>
      <c r="C372" s="18">
        <v>1</v>
      </c>
      <c r="D372" s="18" t="s">
        <v>29</v>
      </c>
      <c r="E372" s="18" t="s">
        <v>195</v>
      </c>
      <c r="F372" s="17">
        <v>4.8</v>
      </c>
      <c r="G372" s="5">
        <f>+F372-O372/5</f>
        <v>4.74</v>
      </c>
      <c r="H372" s="6">
        <f>G372*7%</f>
        <v>0.33180000000000004</v>
      </c>
      <c r="I372" s="6">
        <f>G372+H372</f>
        <v>5.0718000000000005</v>
      </c>
      <c r="J372" s="18">
        <v>27</v>
      </c>
      <c r="K372" s="7">
        <f>I372*J372</f>
        <v>136.93860000000001</v>
      </c>
      <c r="L372" s="5" t="s">
        <v>30</v>
      </c>
      <c r="M372" s="18">
        <v>8</v>
      </c>
      <c r="N372" s="18">
        <v>0.19</v>
      </c>
      <c r="O372" s="13">
        <v>0.3</v>
      </c>
      <c r="P372" s="13">
        <v>260</v>
      </c>
      <c r="Q372" s="9">
        <f>N372*P372</f>
        <v>49.4</v>
      </c>
      <c r="R372" s="8">
        <f>G372*13</f>
        <v>61.620000000000005</v>
      </c>
      <c r="S372" s="8">
        <f>+R372+Q372+K372</f>
        <v>247.95860000000002</v>
      </c>
      <c r="T372" s="8">
        <f>S372+S373+S374</f>
        <v>268.30860000000001</v>
      </c>
      <c r="U372" s="8">
        <f>T372/C372</f>
        <v>268.30860000000001</v>
      </c>
      <c r="X372" s="116">
        <f>U372*1.8</f>
        <v>482.95548000000002</v>
      </c>
      <c r="Y372" s="18">
        <v>479</v>
      </c>
      <c r="Z372" s="18">
        <f>Y372*8</f>
        <v>3832</v>
      </c>
      <c r="AA372" s="18">
        <f>Y372*3.5</f>
        <v>1676.5</v>
      </c>
      <c r="AB372" s="18">
        <f>Y372*0.9</f>
        <v>431.1</v>
      </c>
    </row>
    <row r="373" spans="1:28" s="18" customFormat="1" x14ac:dyDescent="0.25">
      <c r="E373" s="16" t="s">
        <v>147</v>
      </c>
      <c r="G373" s="5">
        <f>+F373-O373/5</f>
        <v>0</v>
      </c>
      <c r="H373" s="6">
        <f>G373*7%</f>
        <v>0</v>
      </c>
      <c r="I373" s="6">
        <f>G373+H373</f>
        <v>0</v>
      </c>
      <c r="J373" s="18">
        <v>27</v>
      </c>
      <c r="K373" s="7">
        <f>I373*J373</f>
        <v>0</v>
      </c>
      <c r="L373" s="5" t="s">
        <v>30</v>
      </c>
      <c r="M373" s="23">
        <v>8</v>
      </c>
      <c r="N373" s="18">
        <v>0.06</v>
      </c>
      <c r="P373" s="17">
        <v>185</v>
      </c>
      <c r="Q373" s="9">
        <f>N373*P373</f>
        <v>11.1</v>
      </c>
      <c r="R373" s="8">
        <f>G373*13</f>
        <v>0</v>
      </c>
      <c r="S373" s="8">
        <f>+R373+Q373+K373</f>
        <v>11.1</v>
      </c>
      <c r="U373" s="8" t="e">
        <f>T373/C373</f>
        <v>#DIV/0!</v>
      </c>
      <c r="X373" s="116" t="e">
        <f>U373*1.8</f>
        <v>#DIV/0!</v>
      </c>
      <c r="Y373" s="18">
        <v>0</v>
      </c>
      <c r="Z373" s="18">
        <f>Y373*8</f>
        <v>0</v>
      </c>
      <c r="AA373" s="18">
        <f>Y373*3.5</f>
        <v>0</v>
      </c>
      <c r="AB373" s="18">
        <f>Y373*0.9</f>
        <v>0</v>
      </c>
    </row>
    <row r="374" spans="1:28" s="18" customFormat="1" x14ac:dyDescent="0.25">
      <c r="G374" s="5">
        <f>+F374-O374/5</f>
        <v>0</v>
      </c>
      <c r="H374" s="6">
        <f>G374*7%</f>
        <v>0</v>
      </c>
      <c r="I374" s="6">
        <f>G374+H374</f>
        <v>0</v>
      </c>
      <c r="J374" s="18">
        <v>27</v>
      </c>
      <c r="K374" s="7">
        <f>I374*J374</f>
        <v>0</v>
      </c>
      <c r="L374" s="5" t="s">
        <v>30</v>
      </c>
      <c r="M374" s="23">
        <v>8</v>
      </c>
      <c r="N374" s="18">
        <v>0.05</v>
      </c>
      <c r="P374" s="17">
        <v>185</v>
      </c>
      <c r="Q374" s="9">
        <f>N374*P374</f>
        <v>9.25</v>
      </c>
      <c r="R374" s="8">
        <f>G374*13</f>
        <v>0</v>
      </c>
      <c r="S374" s="8">
        <f>+R374+Q374+K374</f>
        <v>9.25</v>
      </c>
      <c r="U374" s="8" t="e">
        <f>T374/C374</f>
        <v>#DIV/0!</v>
      </c>
      <c r="X374" s="116" t="e">
        <f>U374*1.8</f>
        <v>#DIV/0!</v>
      </c>
      <c r="Y374" s="18">
        <v>0</v>
      </c>
      <c r="Z374" s="18">
        <f>Y374*8</f>
        <v>0</v>
      </c>
      <c r="AA374" s="18">
        <f>Y374*3.5</f>
        <v>0</v>
      </c>
      <c r="AB374" s="18">
        <f>Y374*0.9</f>
        <v>0</v>
      </c>
    </row>
    <row r="376" spans="1:28" s="18" customFormat="1" x14ac:dyDescent="0.25">
      <c r="A376" s="17">
        <v>86</v>
      </c>
      <c r="B376" s="18">
        <v>14</v>
      </c>
      <c r="C376" s="18">
        <v>1</v>
      </c>
      <c r="D376" s="18" t="s">
        <v>29</v>
      </c>
      <c r="E376" s="17" t="s">
        <v>196</v>
      </c>
      <c r="F376" s="18">
        <v>2</v>
      </c>
      <c r="G376" s="5">
        <f t="shared" ref="G376:G381" si="126">+F376-O376/5</f>
        <v>1.95</v>
      </c>
      <c r="H376" s="6">
        <f t="shared" ref="H376:H381" si="127">G376*7%</f>
        <v>0.13650000000000001</v>
      </c>
      <c r="I376" s="6">
        <f t="shared" ref="I376:I381" si="128">G376+H376</f>
        <v>2.0865</v>
      </c>
      <c r="J376" s="18">
        <v>27</v>
      </c>
      <c r="K376" s="7">
        <f t="shared" ref="K376:K381" si="129">I376*J376</f>
        <v>56.335500000000003</v>
      </c>
      <c r="L376" s="5" t="s">
        <v>30</v>
      </c>
      <c r="M376" s="18">
        <v>2</v>
      </c>
      <c r="N376" s="18">
        <v>0.14000000000000001</v>
      </c>
      <c r="O376" s="18">
        <v>0.25</v>
      </c>
      <c r="P376" s="17">
        <v>350</v>
      </c>
      <c r="Q376" s="9">
        <f t="shared" ref="Q376:Q381" si="130">N376*P376</f>
        <v>49.000000000000007</v>
      </c>
      <c r="R376" s="8">
        <f t="shared" ref="R376:R381" si="131">G376*13</f>
        <v>25.349999999999998</v>
      </c>
      <c r="S376" s="8">
        <f t="shared" ref="S376:S381" si="132">+R376+Q376+K376</f>
        <v>130.68550000000002</v>
      </c>
      <c r="T376" s="8">
        <f>S376+S377+S378+S379+S380+S381</f>
        <v>152.24549999999999</v>
      </c>
      <c r="U376" s="8">
        <f t="shared" ref="U376:U381" si="133">T376/C376</f>
        <v>152.24549999999999</v>
      </c>
      <c r="X376" s="116">
        <f t="shared" ref="X376:X381" si="134">U376*1.8</f>
        <v>274.0419</v>
      </c>
      <c r="Y376" s="18">
        <v>269</v>
      </c>
      <c r="Z376" s="18">
        <f t="shared" ref="Z376:Z381" si="135">Y376*8</f>
        <v>2152</v>
      </c>
      <c r="AA376" s="18">
        <f t="shared" ref="AA376:AA381" si="136">Y376*3.5</f>
        <v>941.5</v>
      </c>
      <c r="AB376" s="18">
        <f t="shared" ref="AB376:AB381" si="137">Y376*0.9</f>
        <v>242.1</v>
      </c>
    </row>
    <row r="377" spans="1:28" s="18" customFormat="1" x14ac:dyDescent="0.25">
      <c r="E377" s="19" t="s">
        <v>197</v>
      </c>
      <c r="G377" s="5">
        <f t="shared" si="126"/>
        <v>0</v>
      </c>
      <c r="H377" s="6">
        <f t="shared" si="127"/>
        <v>0</v>
      </c>
      <c r="I377" s="6">
        <f t="shared" si="128"/>
        <v>0</v>
      </c>
      <c r="J377" s="18">
        <v>27</v>
      </c>
      <c r="K377" s="7">
        <f t="shared" si="129"/>
        <v>0</v>
      </c>
      <c r="L377" s="5" t="s">
        <v>30</v>
      </c>
      <c r="M377" s="18">
        <v>8</v>
      </c>
      <c r="N377" s="18">
        <v>7.0000000000000007E-2</v>
      </c>
      <c r="P377" s="13">
        <v>185</v>
      </c>
      <c r="Q377" s="9">
        <f t="shared" si="130"/>
        <v>12.950000000000001</v>
      </c>
      <c r="R377" s="8">
        <f t="shared" si="131"/>
        <v>0</v>
      </c>
      <c r="S377" s="8">
        <f t="shared" si="132"/>
        <v>12.950000000000001</v>
      </c>
      <c r="U377" s="8" t="e">
        <f t="shared" si="133"/>
        <v>#DIV/0!</v>
      </c>
      <c r="X377" s="116" t="e">
        <f t="shared" si="134"/>
        <v>#DIV/0!</v>
      </c>
      <c r="Y377" s="18">
        <v>0</v>
      </c>
      <c r="Z377" s="18">
        <f t="shared" si="135"/>
        <v>0</v>
      </c>
      <c r="AA377" s="18">
        <f t="shared" si="136"/>
        <v>0</v>
      </c>
      <c r="AB377" s="18">
        <f t="shared" si="137"/>
        <v>0</v>
      </c>
    </row>
    <row r="378" spans="1:28" s="18" customFormat="1" x14ac:dyDescent="0.25">
      <c r="G378" s="5">
        <f t="shared" si="126"/>
        <v>0</v>
      </c>
      <c r="H378" s="6">
        <f t="shared" si="127"/>
        <v>0</v>
      </c>
      <c r="I378" s="6">
        <f t="shared" si="128"/>
        <v>0</v>
      </c>
      <c r="J378" s="18">
        <v>27</v>
      </c>
      <c r="K378" s="7">
        <f t="shared" si="129"/>
        <v>0</v>
      </c>
      <c r="L378" s="5" t="s">
        <v>30</v>
      </c>
      <c r="M378" s="18">
        <v>2</v>
      </c>
      <c r="N378" s="18">
        <v>0.02</v>
      </c>
      <c r="P378" s="13">
        <v>260</v>
      </c>
      <c r="Q378" s="9">
        <f t="shared" si="130"/>
        <v>5.2</v>
      </c>
      <c r="R378" s="8">
        <f t="shared" si="131"/>
        <v>0</v>
      </c>
      <c r="S378" s="8">
        <f t="shared" si="132"/>
        <v>5.2</v>
      </c>
      <c r="U378" s="8" t="e">
        <f t="shared" si="133"/>
        <v>#DIV/0!</v>
      </c>
      <c r="X378" s="116" t="e">
        <f t="shared" si="134"/>
        <v>#DIV/0!</v>
      </c>
      <c r="Y378" s="18">
        <v>0</v>
      </c>
      <c r="Z378" s="18">
        <f t="shared" si="135"/>
        <v>0</v>
      </c>
      <c r="AA378" s="18">
        <f t="shared" si="136"/>
        <v>0</v>
      </c>
      <c r="AB378" s="18">
        <f t="shared" si="137"/>
        <v>0</v>
      </c>
    </row>
    <row r="379" spans="1:28" s="18" customFormat="1" x14ac:dyDescent="0.25">
      <c r="G379" s="5">
        <f t="shared" si="126"/>
        <v>0</v>
      </c>
      <c r="H379" s="6">
        <f t="shared" si="127"/>
        <v>0</v>
      </c>
      <c r="I379" s="6">
        <f t="shared" si="128"/>
        <v>0</v>
      </c>
      <c r="J379" s="18">
        <v>27</v>
      </c>
      <c r="K379" s="7">
        <f t="shared" si="129"/>
        <v>0</v>
      </c>
      <c r="L379" s="5" t="s">
        <v>30</v>
      </c>
      <c r="M379" s="18">
        <v>2</v>
      </c>
      <c r="N379" s="18">
        <v>0.01</v>
      </c>
      <c r="P379" s="13">
        <v>185</v>
      </c>
      <c r="Q379" s="9">
        <f t="shared" si="130"/>
        <v>1.85</v>
      </c>
      <c r="R379" s="8">
        <f t="shared" si="131"/>
        <v>0</v>
      </c>
      <c r="S379" s="8">
        <f t="shared" si="132"/>
        <v>1.85</v>
      </c>
      <c r="U379" s="8" t="e">
        <f t="shared" si="133"/>
        <v>#DIV/0!</v>
      </c>
      <c r="X379" s="116" t="e">
        <f t="shared" si="134"/>
        <v>#DIV/0!</v>
      </c>
      <c r="Y379" s="18">
        <v>0</v>
      </c>
      <c r="Z379" s="18">
        <f t="shared" si="135"/>
        <v>0</v>
      </c>
      <c r="AA379" s="18">
        <f t="shared" si="136"/>
        <v>0</v>
      </c>
      <c r="AB379" s="18">
        <f t="shared" si="137"/>
        <v>0</v>
      </c>
    </row>
    <row r="380" spans="1:28" s="18" customFormat="1" x14ac:dyDescent="0.25">
      <c r="G380" s="5">
        <f t="shared" si="126"/>
        <v>0</v>
      </c>
      <c r="H380" s="6">
        <f t="shared" si="127"/>
        <v>0</v>
      </c>
      <c r="I380" s="6">
        <f t="shared" si="128"/>
        <v>0</v>
      </c>
      <c r="J380" s="18">
        <v>27</v>
      </c>
      <c r="K380" s="7">
        <f t="shared" si="129"/>
        <v>0</v>
      </c>
      <c r="L380" s="5" t="s">
        <v>30</v>
      </c>
      <c r="M380" s="18">
        <v>2</v>
      </c>
      <c r="N380" s="18">
        <v>7.0000000000000001E-3</v>
      </c>
      <c r="P380" s="13">
        <v>120</v>
      </c>
      <c r="Q380" s="9">
        <f t="shared" si="130"/>
        <v>0.84</v>
      </c>
      <c r="R380" s="8">
        <f t="shared" si="131"/>
        <v>0</v>
      </c>
      <c r="S380" s="8">
        <f t="shared" si="132"/>
        <v>0.84</v>
      </c>
      <c r="U380" s="8" t="e">
        <f t="shared" si="133"/>
        <v>#DIV/0!</v>
      </c>
      <c r="X380" s="116" t="e">
        <f t="shared" si="134"/>
        <v>#DIV/0!</v>
      </c>
      <c r="Y380" s="18">
        <v>0</v>
      </c>
      <c r="Z380" s="18">
        <f t="shared" si="135"/>
        <v>0</v>
      </c>
      <c r="AA380" s="18">
        <f t="shared" si="136"/>
        <v>0</v>
      </c>
      <c r="AB380" s="18">
        <f t="shared" si="137"/>
        <v>0</v>
      </c>
    </row>
    <row r="381" spans="1:28" s="18" customFormat="1" x14ac:dyDescent="0.25">
      <c r="G381" s="5">
        <f t="shared" si="126"/>
        <v>0</v>
      </c>
      <c r="H381" s="6">
        <f t="shared" si="127"/>
        <v>0</v>
      </c>
      <c r="I381" s="6">
        <f t="shared" si="128"/>
        <v>0</v>
      </c>
      <c r="J381" s="18">
        <v>27</v>
      </c>
      <c r="K381" s="7">
        <f t="shared" si="129"/>
        <v>0</v>
      </c>
      <c r="L381" s="5" t="s">
        <v>30</v>
      </c>
      <c r="M381" s="18">
        <v>2</v>
      </c>
      <c r="N381" s="18">
        <v>6.0000000000000001E-3</v>
      </c>
      <c r="P381" s="13">
        <v>120</v>
      </c>
      <c r="Q381" s="9">
        <f t="shared" si="130"/>
        <v>0.72</v>
      </c>
      <c r="R381" s="8">
        <f t="shared" si="131"/>
        <v>0</v>
      </c>
      <c r="S381" s="8">
        <f t="shared" si="132"/>
        <v>0.72</v>
      </c>
      <c r="U381" s="8" t="e">
        <f t="shared" si="133"/>
        <v>#DIV/0!</v>
      </c>
      <c r="X381" s="116" t="e">
        <f t="shared" si="134"/>
        <v>#DIV/0!</v>
      </c>
      <c r="Y381" s="18">
        <v>0</v>
      </c>
      <c r="Z381" s="18">
        <f t="shared" si="135"/>
        <v>0</v>
      </c>
      <c r="AA381" s="18">
        <f t="shared" si="136"/>
        <v>0</v>
      </c>
      <c r="AB381" s="18">
        <f t="shared" si="137"/>
        <v>0</v>
      </c>
    </row>
    <row r="382" spans="1:28" x14ac:dyDescent="0.25">
      <c r="M382" s="13"/>
      <c r="N382" s="17"/>
      <c r="O382" s="17"/>
      <c r="P382" s="13"/>
    </row>
    <row r="383" spans="1:28" s="18" customFormat="1" x14ac:dyDescent="0.25">
      <c r="A383" s="17">
        <v>87</v>
      </c>
      <c r="B383" s="18">
        <v>14</v>
      </c>
      <c r="C383" s="18">
        <v>1</v>
      </c>
      <c r="D383" s="18" t="s">
        <v>29</v>
      </c>
      <c r="E383" s="17" t="s">
        <v>199</v>
      </c>
      <c r="F383" s="18">
        <v>2.6</v>
      </c>
      <c r="G383" s="5">
        <f>+F383-O383/5</f>
        <v>2.5</v>
      </c>
      <c r="H383" s="6">
        <f>G383*7%</f>
        <v>0.17500000000000002</v>
      </c>
      <c r="I383" s="6">
        <f>G383+H383</f>
        <v>2.6749999999999998</v>
      </c>
      <c r="J383" s="18">
        <v>27</v>
      </c>
      <c r="K383" s="7">
        <f>I383*J383</f>
        <v>72.224999999999994</v>
      </c>
      <c r="L383" s="10" t="s">
        <v>30</v>
      </c>
      <c r="M383" s="18">
        <v>2</v>
      </c>
      <c r="N383" s="18">
        <v>0.28000000000000003</v>
      </c>
      <c r="O383" s="13">
        <v>0.5</v>
      </c>
      <c r="P383" s="13">
        <v>350</v>
      </c>
      <c r="Q383" s="9">
        <f>N383*P383</f>
        <v>98.000000000000014</v>
      </c>
      <c r="R383" s="8">
        <f>G383*13</f>
        <v>32.5</v>
      </c>
      <c r="S383" s="8">
        <f>+R383+Q383+K383</f>
        <v>202.72499999999999</v>
      </c>
      <c r="T383" s="8">
        <f>S383+S384</f>
        <v>243.42500000000001</v>
      </c>
      <c r="U383" s="8">
        <f>T383/C383</f>
        <v>243.42500000000001</v>
      </c>
      <c r="X383" s="116">
        <f>U383*1.8</f>
        <v>438.16500000000002</v>
      </c>
      <c r="Y383" s="18">
        <v>439</v>
      </c>
      <c r="Z383" s="18">
        <f>Y383*8</f>
        <v>3512</v>
      </c>
      <c r="AA383" s="18">
        <f>Y383*3.5</f>
        <v>1536.5</v>
      </c>
      <c r="AB383" s="18">
        <f>Y383*0.9</f>
        <v>395.1</v>
      </c>
    </row>
    <row r="384" spans="1:28" s="18" customFormat="1" x14ac:dyDescent="0.25">
      <c r="E384" s="16" t="s">
        <v>200</v>
      </c>
      <c r="G384" s="5">
        <f>+F384-O384/5</f>
        <v>0</v>
      </c>
      <c r="H384" s="6">
        <f>G384*7%</f>
        <v>0</v>
      </c>
      <c r="I384" s="6">
        <f>G384+H384</f>
        <v>0</v>
      </c>
      <c r="J384" s="18">
        <v>27</v>
      </c>
      <c r="K384" s="7">
        <f>I384*J384</f>
        <v>0</v>
      </c>
      <c r="L384" s="10" t="s">
        <v>30</v>
      </c>
      <c r="M384" s="23">
        <v>26</v>
      </c>
      <c r="N384" s="18">
        <v>0.22</v>
      </c>
      <c r="P384" s="18">
        <v>185</v>
      </c>
      <c r="Q384" s="9">
        <f>N384*P384</f>
        <v>40.700000000000003</v>
      </c>
      <c r="R384" s="8">
        <f>G384*13</f>
        <v>0</v>
      </c>
      <c r="S384" s="8">
        <f>+R384+Q384+K384</f>
        <v>40.700000000000003</v>
      </c>
      <c r="U384" s="8" t="e">
        <f>T384/C384</f>
        <v>#DIV/0!</v>
      </c>
      <c r="X384" s="116" t="e">
        <f>U384*1.8</f>
        <v>#DIV/0!</v>
      </c>
      <c r="Y384" s="18">
        <v>0</v>
      </c>
      <c r="Z384" s="18">
        <f>Y384*8</f>
        <v>0</v>
      </c>
      <c r="AA384" s="18">
        <f>Y384*3.5</f>
        <v>0</v>
      </c>
      <c r="AB384" s="18">
        <f>Y384*0.9</f>
        <v>0</v>
      </c>
    </row>
    <row r="386" spans="1:28" s="18" customFormat="1" x14ac:dyDescent="0.25">
      <c r="A386" s="17">
        <v>88</v>
      </c>
      <c r="B386" s="18">
        <v>14</v>
      </c>
      <c r="C386" s="18">
        <v>1</v>
      </c>
      <c r="D386" s="18" t="s">
        <v>29</v>
      </c>
      <c r="E386" s="17" t="s">
        <v>201</v>
      </c>
      <c r="F386" s="18">
        <v>3.3</v>
      </c>
      <c r="G386" s="5">
        <f>+F386-O386/5</f>
        <v>3.11</v>
      </c>
      <c r="H386" s="6">
        <f>G386*7%</f>
        <v>0.2177</v>
      </c>
      <c r="I386" s="6">
        <f>G386+H386</f>
        <v>3.3277000000000001</v>
      </c>
      <c r="J386" s="18">
        <v>27</v>
      </c>
      <c r="K386" s="7">
        <f>I386*J386</f>
        <v>89.84790000000001</v>
      </c>
      <c r="L386" s="10" t="s">
        <v>30</v>
      </c>
      <c r="M386" s="18">
        <v>2</v>
      </c>
      <c r="N386" s="18">
        <v>0.64</v>
      </c>
      <c r="O386" s="13">
        <v>0.95</v>
      </c>
      <c r="P386" s="13">
        <v>490</v>
      </c>
      <c r="Q386" s="9">
        <f>N386*P386</f>
        <v>313.60000000000002</v>
      </c>
      <c r="R386" s="8">
        <f>G386*13</f>
        <v>40.43</v>
      </c>
      <c r="S386" s="8">
        <f>+R386+Q386+K386</f>
        <v>443.87790000000007</v>
      </c>
      <c r="T386" s="8">
        <f>S386+S387</f>
        <v>524.47790000000009</v>
      </c>
      <c r="U386" s="8">
        <f>T386/C386</f>
        <v>524.47790000000009</v>
      </c>
      <c r="X386" s="116">
        <f>U386*1.8</f>
        <v>944.06022000000019</v>
      </c>
      <c r="Y386" s="18">
        <v>939</v>
      </c>
      <c r="Z386" s="18">
        <f>Y386*8</f>
        <v>7512</v>
      </c>
      <c r="AA386" s="18">
        <f>Y386*3.5</f>
        <v>3286.5</v>
      </c>
      <c r="AB386" s="18">
        <f>Y386*0.9</f>
        <v>845.1</v>
      </c>
    </row>
    <row r="387" spans="1:28" s="18" customFormat="1" x14ac:dyDescent="0.25">
      <c r="E387" s="16" t="s">
        <v>202</v>
      </c>
      <c r="G387" s="5">
        <f>+F387-O387/5</f>
        <v>0</v>
      </c>
      <c r="H387" s="6">
        <f>G387*7%</f>
        <v>0</v>
      </c>
      <c r="I387" s="6">
        <f>G387+H387</f>
        <v>0</v>
      </c>
      <c r="J387" s="18">
        <v>27</v>
      </c>
      <c r="K387" s="7">
        <f>I387*J387</f>
        <v>0</v>
      </c>
      <c r="L387" s="10" t="s">
        <v>30</v>
      </c>
      <c r="M387" s="23">
        <v>26</v>
      </c>
      <c r="N387" s="18">
        <v>0.31</v>
      </c>
      <c r="P387" s="18">
        <v>260</v>
      </c>
      <c r="Q387" s="9">
        <f>N387*P387</f>
        <v>80.599999999999994</v>
      </c>
      <c r="R387" s="8">
        <f>G387*13</f>
        <v>0</v>
      </c>
      <c r="S387" s="8">
        <f>+R387+Q387+K387</f>
        <v>80.599999999999994</v>
      </c>
      <c r="U387" s="8" t="e">
        <f>T387/C387</f>
        <v>#DIV/0!</v>
      </c>
      <c r="X387" s="116" t="e">
        <f>U387*1.8</f>
        <v>#DIV/0!</v>
      </c>
      <c r="Y387" s="18">
        <v>0</v>
      </c>
      <c r="Z387" s="18">
        <f>Y387*8</f>
        <v>0</v>
      </c>
      <c r="AA387" s="18">
        <f>Y387*3.5</f>
        <v>0</v>
      </c>
      <c r="AB387" s="18">
        <f>Y387*0.9</f>
        <v>0</v>
      </c>
    </row>
    <row r="389" spans="1:28" s="18" customFormat="1" x14ac:dyDescent="0.25">
      <c r="A389" s="18">
        <v>89</v>
      </c>
      <c r="B389" s="18">
        <v>14</v>
      </c>
      <c r="C389" s="18">
        <v>1</v>
      </c>
      <c r="D389" s="18" t="s">
        <v>29</v>
      </c>
      <c r="E389" s="18" t="s">
        <v>203</v>
      </c>
      <c r="F389" s="18">
        <v>3</v>
      </c>
      <c r="G389" s="5">
        <f>+F389-O389/5</f>
        <v>2.9</v>
      </c>
      <c r="H389" s="6">
        <f>G389*7%</f>
        <v>0.20300000000000001</v>
      </c>
      <c r="I389" s="6">
        <f>G389+H389</f>
        <v>3.1029999999999998</v>
      </c>
      <c r="J389" s="18">
        <v>27</v>
      </c>
      <c r="K389" s="7">
        <f>I389*J389</f>
        <v>83.780999999999992</v>
      </c>
      <c r="L389" s="5" t="s">
        <v>30</v>
      </c>
      <c r="M389" s="18">
        <v>2</v>
      </c>
      <c r="N389" s="18">
        <v>0.19</v>
      </c>
      <c r="O389" s="13">
        <v>0.5</v>
      </c>
      <c r="P389" s="13">
        <v>350</v>
      </c>
      <c r="Q389" s="9">
        <f>N389*P389</f>
        <v>66.5</v>
      </c>
      <c r="R389" s="8">
        <f>G389*13</f>
        <v>37.699999999999996</v>
      </c>
      <c r="S389" s="8">
        <f>+R389+Q389+K389</f>
        <v>187.98099999999999</v>
      </c>
      <c r="T389" s="8">
        <f>S389+S390+S391+S392+S393</f>
        <v>268.58100000000002</v>
      </c>
      <c r="U389" s="8">
        <f>T389/C389</f>
        <v>268.58100000000002</v>
      </c>
      <c r="X389" s="116">
        <f>U389*1.8</f>
        <v>483.44580000000002</v>
      </c>
      <c r="Y389" s="18">
        <v>479</v>
      </c>
      <c r="Z389" s="18">
        <f>Y389*8</f>
        <v>3832</v>
      </c>
      <c r="AA389" s="18">
        <f>Y389*3.5</f>
        <v>1676.5</v>
      </c>
      <c r="AB389" s="18">
        <f>Y389*0.9</f>
        <v>431.1</v>
      </c>
    </row>
    <row r="390" spans="1:28" s="18" customFormat="1" x14ac:dyDescent="0.25">
      <c r="E390" s="16" t="s">
        <v>204</v>
      </c>
      <c r="G390" s="5">
        <f>+F390-O390/5</f>
        <v>0</v>
      </c>
      <c r="H390" s="6">
        <f>G390*7%</f>
        <v>0</v>
      </c>
      <c r="I390" s="6">
        <f>G390+H390</f>
        <v>0</v>
      </c>
      <c r="J390" s="18">
        <v>27</v>
      </c>
      <c r="K390" s="7">
        <f>I390*J390</f>
        <v>0</v>
      </c>
      <c r="L390" s="5" t="s">
        <v>30</v>
      </c>
      <c r="M390" s="13">
        <v>2</v>
      </c>
      <c r="N390" s="18">
        <v>0.11</v>
      </c>
      <c r="P390" s="13">
        <v>260</v>
      </c>
      <c r="Q390" s="9">
        <f>N390*P390</f>
        <v>28.6</v>
      </c>
      <c r="R390" s="8">
        <f>G390*13</f>
        <v>0</v>
      </c>
      <c r="S390" s="8">
        <f>+R390+Q390+K390</f>
        <v>28.6</v>
      </c>
      <c r="U390" s="8" t="e">
        <f>T390/C390</f>
        <v>#DIV/0!</v>
      </c>
      <c r="X390" s="116" t="e">
        <f>U390*1.8</f>
        <v>#DIV/0!</v>
      </c>
      <c r="Y390" s="18">
        <v>0</v>
      </c>
      <c r="Z390" s="18">
        <f>Y390*8</f>
        <v>0</v>
      </c>
      <c r="AA390" s="18">
        <f>Y390*3.5</f>
        <v>0</v>
      </c>
      <c r="AB390" s="18">
        <f>Y390*0.9</f>
        <v>0</v>
      </c>
    </row>
    <row r="391" spans="1:28" s="18" customFormat="1" x14ac:dyDescent="0.25">
      <c r="E391" s="17"/>
      <c r="G391" s="5">
        <f>+F391-O391/5</f>
        <v>0</v>
      </c>
      <c r="H391" s="6">
        <f>G391*7%</f>
        <v>0</v>
      </c>
      <c r="I391" s="6">
        <f>G391+H391</f>
        <v>0</v>
      </c>
      <c r="J391" s="18">
        <v>27</v>
      </c>
      <c r="K391" s="7">
        <f>I391*J391</f>
        <v>0</v>
      </c>
      <c r="L391" s="5" t="s">
        <v>30</v>
      </c>
      <c r="M391" s="13">
        <v>2</v>
      </c>
      <c r="N391" s="18">
        <v>0.09</v>
      </c>
      <c r="P391" s="13">
        <v>260</v>
      </c>
      <c r="Q391" s="9">
        <f>N391*P391</f>
        <v>23.4</v>
      </c>
      <c r="R391" s="8">
        <f>G391*13</f>
        <v>0</v>
      </c>
      <c r="S391" s="8">
        <f>+R391+Q391+K391</f>
        <v>23.4</v>
      </c>
      <c r="U391" s="8" t="e">
        <f>T391/C391</f>
        <v>#DIV/0!</v>
      </c>
      <c r="X391" s="116" t="e">
        <f>U391*1.8</f>
        <v>#DIV/0!</v>
      </c>
      <c r="Y391" s="18">
        <v>0</v>
      </c>
      <c r="Z391" s="18">
        <f>Y391*8</f>
        <v>0</v>
      </c>
      <c r="AA391" s="18">
        <f>Y391*3.5</f>
        <v>0</v>
      </c>
      <c r="AB391" s="18">
        <f>Y391*0.9</f>
        <v>0</v>
      </c>
    </row>
    <row r="392" spans="1:28" s="18" customFormat="1" x14ac:dyDescent="0.25">
      <c r="E392" s="17"/>
      <c r="G392" s="5">
        <f>+F392-O392/5</f>
        <v>0</v>
      </c>
      <c r="H392" s="6">
        <f>G392*7%</f>
        <v>0</v>
      </c>
      <c r="I392" s="6">
        <f>G392+H392</f>
        <v>0</v>
      </c>
      <c r="J392" s="18">
        <v>27</v>
      </c>
      <c r="K392" s="7">
        <f>I392*J392</f>
        <v>0</v>
      </c>
      <c r="L392" s="5" t="s">
        <v>30</v>
      </c>
      <c r="M392" s="13">
        <v>2</v>
      </c>
      <c r="N392" s="18">
        <v>0.06</v>
      </c>
      <c r="P392" s="13">
        <v>260</v>
      </c>
      <c r="Q392" s="9">
        <f>N392*P392</f>
        <v>15.6</v>
      </c>
      <c r="R392" s="8">
        <f>G392*13</f>
        <v>0</v>
      </c>
      <c r="S392" s="8">
        <f>+R392+Q392+K392</f>
        <v>15.6</v>
      </c>
      <c r="U392" s="8" t="e">
        <f>T392/C392</f>
        <v>#DIV/0!</v>
      </c>
      <c r="X392" s="116" t="e">
        <f>U392*1.8</f>
        <v>#DIV/0!</v>
      </c>
      <c r="Y392" s="18">
        <v>0</v>
      </c>
      <c r="Z392" s="18">
        <f>Y392*8</f>
        <v>0</v>
      </c>
      <c r="AA392" s="18">
        <f>Y392*3.5</f>
        <v>0</v>
      </c>
      <c r="AB392" s="18">
        <f>Y392*0.9</f>
        <v>0</v>
      </c>
    </row>
    <row r="393" spans="1:28" s="18" customFormat="1" x14ac:dyDescent="0.25">
      <c r="G393" s="5">
        <f>+F393-O393/5</f>
        <v>0</v>
      </c>
      <c r="H393" s="6">
        <f>G393*7%</f>
        <v>0</v>
      </c>
      <c r="I393" s="6">
        <f>G393+H393</f>
        <v>0</v>
      </c>
      <c r="J393" s="18">
        <v>27</v>
      </c>
      <c r="K393" s="7">
        <f>I393*J393</f>
        <v>0</v>
      </c>
      <c r="L393" s="5" t="s">
        <v>30</v>
      </c>
      <c r="M393" s="13">
        <v>2</v>
      </c>
      <c r="N393" s="18">
        <v>0.05</v>
      </c>
      <c r="P393" s="13">
        <v>260</v>
      </c>
      <c r="Q393" s="9">
        <f>N393*P393</f>
        <v>13</v>
      </c>
      <c r="R393" s="8">
        <f>G393*13</f>
        <v>0</v>
      </c>
      <c r="S393" s="8">
        <f>+R393+Q393+K393</f>
        <v>13</v>
      </c>
      <c r="U393" s="8" t="e">
        <f>T393/C393</f>
        <v>#DIV/0!</v>
      </c>
      <c r="X393" s="116" t="e">
        <f>U393*1.8</f>
        <v>#DIV/0!</v>
      </c>
      <c r="Y393" s="18">
        <v>0</v>
      </c>
      <c r="Z393" s="18">
        <f>Y393*8</f>
        <v>0</v>
      </c>
      <c r="AA393" s="18">
        <f>Y393*3.5</f>
        <v>0</v>
      </c>
      <c r="AB393" s="18">
        <f>Y393*0.9</f>
        <v>0</v>
      </c>
    </row>
    <row r="395" spans="1:28" s="18" customFormat="1" x14ac:dyDescent="0.25">
      <c r="A395" s="18">
        <v>90</v>
      </c>
      <c r="B395" s="18">
        <v>14</v>
      </c>
      <c r="C395" s="18">
        <v>1</v>
      </c>
      <c r="D395" s="18" t="s">
        <v>29</v>
      </c>
      <c r="E395" s="18" t="s">
        <v>205</v>
      </c>
      <c r="F395" s="18">
        <v>4</v>
      </c>
      <c r="G395" s="5">
        <f>+F395-O395/5</f>
        <v>3.81</v>
      </c>
      <c r="H395" s="6">
        <f>G395*7%</f>
        <v>0.26670000000000005</v>
      </c>
      <c r="I395" s="6">
        <f>G395+H395</f>
        <v>4.0766999999999998</v>
      </c>
      <c r="J395" s="18">
        <v>27</v>
      </c>
      <c r="K395" s="7">
        <f>I395*J395</f>
        <v>110.07089999999999</v>
      </c>
      <c r="L395" s="5" t="s">
        <v>30</v>
      </c>
      <c r="M395" s="18">
        <v>2</v>
      </c>
      <c r="N395" s="18">
        <v>0.35</v>
      </c>
      <c r="O395" s="13">
        <v>0.95</v>
      </c>
      <c r="P395" s="13">
        <v>420</v>
      </c>
      <c r="Q395" s="9">
        <f>N395*P395</f>
        <v>147</v>
      </c>
      <c r="R395" s="8">
        <f>G395*13</f>
        <v>49.53</v>
      </c>
      <c r="S395" s="8">
        <f>+R395+Q395+K395</f>
        <v>306.60090000000002</v>
      </c>
      <c r="T395" s="8">
        <f>S395+S396+S397+S398+S399</f>
        <v>507.60090000000002</v>
      </c>
      <c r="U395" s="8">
        <f>T395/C395</f>
        <v>507.60090000000002</v>
      </c>
      <c r="X395" s="116">
        <f>U395*1.8</f>
        <v>913.68162000000007</v>
      </c>
      <c r="Y395" s="18">
        <v>909</v>
      </c>
      <c r="Z395" s="18">
        <f>Y395*8</f>
        <v>7272</v>
      </c>
      <c r="AA395" s="18">
        <f>Y395*3.5</f>
        <v>3181.5</v>
      </c>
      <c r="AB395" s="18">
        <f>Y395*0.9</f>
        <v>818.1</v>
      </c>
    </row>
    <row r="396" spans="1:28" s="18" customFormat="1" x14ac:dyDescent="0.25">
      <c r="E396" s="16" t="s">
        <v>206</v>
      </c>
      <c r="G396" s="5">
        <f>+F396-O396/5</f>
        <v>0</v>
      </c>
      <c r="H396" s="6">
        <f>G396*7%</f>
        <v>0</v>
      </c>
      <c r="I396" s="6">
        <f>G396+H396</f>
        <v>0</v>
      </c>
      <c r="J396" s="18">
        <v>27</v>
      </c>
      <c r="K396" s="7">
        <f>I396*J396</f>
        <v>0</v>
      </c>
      <c r="L396" s="5" t="s">
        <v>30</v>
      </c>
      <c r="M396" s="13">
        <v>2</v>
      </c>
      <c r="N396" s="18">
        <v>0.2</v>
      </c>
      <c r="P396" s="13">
        <v>350</v>
      </c>
      <c r="Q396" s="9">
        <f>N396*P396</f>
        <v>70</v>
      </c>
      <c r="R396" s="8">
        <f>G396*13</f>
        <v>0</v>
      </c>
      <c r="S396" s="8">
        <f>+R396+Q396+K396</f>
        <v>70</v>
      </c>
      <c r="U396" s="8" t="e">
        <f>T396/C396</f>
        <v>#DIV/0!</v>
      </c>
      <c r="X396" s="116" t="e">
        <f>U396*1.8</f>
        <v>#DIV/0!</v>
      </c>
      <c r="Y396" s="18">
        <v>0</v>
      </c>
      <c r="Z396" s="18">
        <f>Y396*8</f>
        <v>0</v>
      </c>
      <c r="AA396" s="18">
        <f>Y396*3.5</f>
        <v>0</v>
      </c>
      <c r="AB396" s="18">
        <f>Y396*0.9</f>
        <v>0</v>
      </c>
    </row>
    <row r="397" spans="1:28" s="18" customFormat="1" x14ac:dyDescent="0.25">
      <c r="E397" s="17"/>
      <c r="G397" s="5">
        <f>+F397-O397/5</f>
        <v>0</v>
      </c>
      <c r="H397" s="6">
        <f>G397*7%</f>
        <v>0</v>
      </c>
      <c r="I397" s="6">
        <f>G397+H397</f>
        <v>0</v>
      </c>
      <c r="J397" s="18">
        <v>27</v>
      </c>
      <c r="K397" s="7">
        <f>I397*J397</f>
        <v>0</v>
      </c>
      <c r="L397" s="5" t="s">
        <v>30</v>
      </c>
      <c r="M397" s="13">
        <v>2</v>
      </c>
      <c r="N397" s="18">
        <v>0.17</v>
      </c>
      <c r="P397" s="13">
        <v>350</v>
      </c>
      <c r="Q397" s="9">
        <f>N397*P397</f>
        <v>59.500000000000007</v>
      </c>
      <c r="R397" s="8">
        <f>G397*13</f>
        <v>0</v>
      </c>
      <c r="S397" s="8">
        <f>+R397+Q397+K397</f>
        <v>59.500000000000007</v>
      </c>
      <c r="U397" s="8" t="e">
        <f>T397/C397</f>
        <v>#DIV/0!</v>
      </c>
      <c r="X397" s="116" t="e">
        <f>U397*1.8</f>
        <v>#DIV/0!</v>
      </c>
      <c r="Y397" s="18">
        <v>0</v>
      </c>
      <c r="Z397" s="18">
        <f>Y397*8</f>
        <v>0</v>
      </c>
      <c r="AA397" s="18">
        <f>Y397*3.5</f>
        <v>0</v>
      </c>
      <c r="AB397" s="18">
        <f>Y397*0.9</f>
        <v>0</v>
      </c>
    </row>
    <row r="398" spans="1:28" s="18" customFormat="1" x14ac:dyDescent="0.25">
      <c r="E398" s="17"/>
      <c r="G398" s="5">
        <f>+F398-O398/5</f>
        <v>0</v>
      </c>
      <c r="H398" s="6">
        <f>G398*7%</f>
        <v>0</v>
      </c>
      <c r="I398" s="6">
        <f>G398+H398</f>
        <v>0</v>
      </c>
      <c r="J398" s="18">
        <v>27</v>
      </c>
      <c r="K398" s="7">
        <f>I398*J398</f>
        <v>0</v>
      </c>
      <c r="L398" s="5" t="s">
        <v>30</v>
      </c>
      <c r="M398" s="13">
        <v>2</v>
      </c>
      <c r="N398" s="18">
        <v>0.13</v>
      </c>
      <c r="P398" s="13">
        <v>350</v>
      </c>
      <c r="Q398" s="9">
        <f>N398*P398</f>
        <v>45.5</v>
      </c>
      <c r="R398" s="8">
        <f>G398*13</f>
        <v>0</v>
      </c>
      <c r="S398" s="8">
        <f>+R398+Q398+K398</f>
        <v>45.5</v>
      </c>
      <c r="U398" s="8" t="e">
        <f>T398/C398</f>
        <v>#DIV/0!</v>
      </c>
      <c r="X398" s="116" t="e">
        <f>U398*1.8</f>
        <v>#DIV/0!</v>
      </c>
      <c r="Y398" s="18">
        <v>0</v>
      </c>
      <c r="Z398" s="18">
        <f>Y398*8</f>
        <v>0</v>
      </c>
      <c r="AA398" s="18">
        <f>Y398*3.5</f>
        <v>0</v>
      </c>
      <c r="AB398" s="18">
        <f>Y398*0.9</f>
        <v>0</v>
      </c>
    </row>
    <row r="399" spans="1:28" s="18" customFormat="1" x14ac:dyDescent="0.25">
      <c r="G399" s="5">
        <f>+F399-O399/5</f>
        <v>0</v>
      </c>
      <c r="H399" s="6">
        <f>G399*7%</f>
        <v>0</v>
      </c>
      <c r="I399" s="6">
        <f>G399+H399</f>
        <v>0</v>
      </c>
      <c r="J399" s="18">
        <v>27</v>
      </c>
      <c r="K399" s="7">
        <f>I399*J399</f>
        <v>0</v>
      </c>
      <c r="L399" s="5" t="s">
        <v>30</v>
      </c>
      <c r="M399" s="13">
        <v>2</v>
      </c>
      <c r="N399" s="18">
        <v>0.1</v>
      </c>
      <c r="P399" s="13">
        <v>260</v>
      </c>
      <c r="Q399" s="9">
        <f>N399*P399</f>
        <v>26</v>
      </c>
      <c r="R399" s="8">
        <f>G399*13</f>
        <v>0</v>
      </c>
      <c r="S399" s="8">
        <f>+R399+Q399+K399</f>
        <v>26</v>
      </c>
      <c r="U399" s="8" t="e">
        <f>T399/C399</f>
        <v>#DIV/0!</v>
      </c>
      <c r="X399" s="116" t="e">
        <f>U399*1.8</f>
        <v>#DIV/0!</v>
      </c>
      <c r="Y399" s="18">
        <v>0</v>
      </c>
      <c r="Z399" s="18">
        <f>Y399*8</f>
        <v>0</v>
      </c>
      <c r="AA399" s="18">
        <f>Y399*3.5</f>
        <v>0</v>
      </c>
      <c r="AB399" s="18">
        <f>Y399*0.9</f>
        <v>0</v>
      </c>
    </row>
    <row r="401" spans="1:28" s="18" customFormat="1" x14ac:dyDescent="0.25">
      <c r="A401" s="17">
        <v>91</v>
      </c>
      <c r="B401" s="18">
        <v>10</v>
      </c>
      <c r="C401" s="18">
        <v>1</v>
      </c>
      <c r="D401" s="18" t="s">
        <v>29</v>
      </c>
      <c r="E401" s="17" t="s">
        <v>207</v>
      </c>
      <c r="F401" s="18">
        <v>2</v>
      </c>
      <c r="G401" s="5">
        <f t="shared" ref="G401:G406" si="138">+F401-O401/5</f>
        <v>1.95</v>
      </c>
      <c r="H401" s="6">
        <f t="shared" ref="H401:H406" si="139">G401*7%</f>
        <v>0.13650000000000001</v>
      </c>
      <c r="I401" s="6">
        <f t="shared" ref="I401:I406" si="140">G401+H401</f>
        <v>2.0865</v>
      </c>
      <c r="J401" s="18">
        <v>20</v>
      </c>
      <c r="K401" s="7">
        <f t="shared" ref="K401:K406" si="141">I401*J401</f>
        <v>41.730000000000004</v>
      </c>
      <c r="L401" s="5" t="s">
        <v>30</v>
      </c>
      <c r="M401" s="18">
        <v>2</v>
      </c>
      <c r="N401" s="18">
        <v>0.12</v>
      </c>
      <c r="O401" s="18">
        <v>0.25</v>
      </c>
      <c r="P401" s="17">
        <v>200</v>
      </c>
      <c r="Q401" s="9">
        <f t="shared" ref="Q401:Q406" si="142">N401*P401</f>
        <v>24</v>
      </c>
      <c r="R401" s="8">
        <f t="shared" ref="R401:R406" si="143">G401*13</f>
        <v>25.349999999999998</v>
      </c>
      <c r="S401" s="8">
        <f t="shared" ref="S401:S406" si="144">+R401+Q401+K401</f>
        <v>91.08</v>
      </c>
      <c r="T401" s="8">
        <f>S401+S402+S403+S404+S405+S406</f>
        <v>109.95</v>
      </c>
      <c r="U401" s="8">
        <f t="shared" ref="U401:U406" si="145">T401/C401</f>
        <v>109.95</v>
      </c>
      <c r="X401" s="116">
        <f t="shared" ref="X401:X406" si="146">U401*1.8</f>
        <v>197.91</v>
      </c>
      <c r="Y401" s="18">
        <v>199</v>
      </c>
      <c r="Z401" s="18">
        <f t="shared" ref="Z401:Z406" si="147">Y401*8</f>
        <v>1592</v>
      </c>
      <c r="AA401" s="18">
        <f t="shared" ref="AA401:AA406" si="148">Y401*3.5</f>
        <v>696.5</v>
      </c>
      <c r="AB401" s="18">
        <f t="shared" ref="AB401:AB406" si="149">Y401*0.9</f>
        <v>179.1</v>
      </c>
    </row>
    <row r="402" spans="1:28" s="18" customFormat="1" x14ac:dyDescent="0.25">
      <c r="E402" s="38" t="s">
        <v>208</v>
      </c>
      <c r="G402" s="5">
        <f t="shared" si="138"/>
        <v>0</v>
      </c>
      <c r="H402" s="6">
        <f t="shared" si="139"/>
        <v>0</v>
      </c>
      <c r="I402" s="6">
        <f t="shared" si="140"/>
        <v>0</v>
      </c>
      <c r="J402" s="18">
        <v>20</v>
      </c>
      <c r="K402" s="7">
        <f t="shared" si="141"/>
        <v>0</v>
      </c>
      <c r="L402" s="5" t="s">
        <v>30</v>
      </c>
      <c r="M402" s="18">
        <v>8</v>
      </c>
      <c r="N402" s="18">
        <v>7.0000000000000007E-2</v>
      </c>
      <c r="P402" s="13">
        <v>130</v>
      </c>
      <c r="Q402" s="9">
        <f t="shared" si="142"/>
        <v>9.1000000000000014</v>
      </c>
      <c r="R402" s="8">
        <f t="shared" si="143"/>
        <v>0</v>
      </c>
      <c r="S402" s="8">
        <f t="shared" si="144"/>
        <v>9.1000000000000014</v>
      </c>
      <c r="U402" s="8" t="e">
        <f t="shared" si="145"/>
        <v>#DIV/0!</v>
      </c>
      <c r="X402" s="116" t="e">
        <f t="shared" si="146"/>
        <v>#DIV/0!</v>
      </c>
      <c r="Y402" s="18">
        <v>0</v>
      </c>
      <c r="Z402" s="18">
        <f t="shared" si="147"/>
        <v>0</v>
      </c>
      <c r="AA402" s="18">
        <f t="shared" si="148"/>
        <v>0</v>
      </c>
      <c r="AB402" s="18">
        <f t="shared" si="149"/>
        <v>0</v>
      </c>
    </row>
    <row r="403" spans="1:28" s="18" customFormat="1" x14ac:dyDescent="0.25">
      <c r="G403" s="5">
        <f t="shared" si="138"/>
        <v>0</v>
      </c>
      <c r="H403" s="6">
        <f t="shared" si="139"/>
        <v>0</v>
      </c>
      <c r="I403" s="6">
        <f t="shared" si="140"/>
        <v>0</v>
      </c>
      <c r="J403" s="18">
        <v>20</v>
      </c>
      <c r="K403" s="7">
        <f t="shared" si="141"/>
        <v>0</v>
      </c>
      <c r="L403" s="5" t="s">
        <v>30</v>
      </c>
      <c r="M403" s="18">
        <v>4</v>
      </c>
      <c r="N403" s="18">
        <v>0.03</v>
      </c>
      <c r="P403" s="13">
        <v>130</v>
      </c>
      <c r="Q403" s="9">
        <f t="shared" si="142"/>
        <v>3.9</v>
      </c>
      <c r="R403" s="8">
        <f t="shared" si="143"/>
        <v>0</v>
      </c>
      <c r="S403" s="8">
        <f t="shared" si="144"/>
        <v>3.9</v>
      </c>
      <c r="U403" s="8" t="e">
        <f t="shared" si="145"/>
        <v>#DIV/0!</v>
      </c>
      <c r="X403" s="116" t="e">
        <f t="shared" si="146"/>
        <v>#DIV/0!</v>
      </c>
      <c r="Y403" s="18">
        <v>0</v>
      </c>
      <c r="Z403" s="18">
        <f t="shared" si="147"/>
        <v>0</v>
      </c>
      <c r="AA403" s="18">
        <f t="shared" si="148"/>
        <v>0</v>
      </c>
      <c r="AB403" s="18">
        <f t="shared" si="149"/>
        <v>0</v>
      </c>
    </row>
    <row r="404" spans="1:28" s="18" customFormat="1" x14ac:dyDescent="0.25">
      <c r="G404" s="5">
        <f t="shared" si="138"/>
        <v>0</v>
      </c>
      <c r="H404" s="6">
        <f t="shared" si="139"/>
        <v>0</v>
      </c>
      <c r="I404" s="6">
        <f t="shared" si="140"/>
        <v>0</v>
      </c>
      <c r="J404" s="18">
        <v>20</v>
      </c>
      <c r="K404" s="7">
        <f t="shared" si="141"/>
        <v>0</v>
      </c>
      <c r="L404" s="5" t="s">
        <v>30</v>
      </c>
      <c r="M404" s="18">
        <v>2</v>
      </c>
      <c r="N404" s="18">
        <v>0.02</v>
      </c>
      <c r="P404" s="13">
        <v>200</v>
      </c>
      <c r="Q404" s="9">
        <f t="shared" si="142"/>
        <v>4</v>
      </c>
      <c r="R404" s="8">
        <f t="shared" si="143"/>
        <v>0</v>
      </c>
      <c r="S404" s="8">
        <f t="shared" si="144"/>
        <v>4</v>
      </c>
      <c r="U404" s="8" t="e">
        <f t="shared" si="145"/>
        <v>#DIV/0!</v>
      </c>
      <c r="X404" s="116" t="e">
        <f t="shared" si="146"/>
        <v>#DIV/0!</v>
      </c>
      <c r="Y404" s="18">
        <v>0</v>
      </c>
      <c r="Z404" s="18">
        <f t="shared" si="147"/>
        <v>0</v>
      </c>
      <c r="AA404" s="18">
        <f t="shared" si="148"/>
        <v>0</v>
      </c>
      <c r="AB404" s="18">
        <f t="shared" si="149"/>
        <v>0</v>
      </c>
    </row>
    <row r="405" spans="1:28" s="18" customFormat="1" x14ac:dyDescent="0.25">
      <c r="G405" s="5">
        <f t="shared" si="138"/>
        <v>0</v>
      </c>
      <c r="H405" s="6">
        <f t="shared" si="139"/>
        <v>0</v>
      </c>
      <c r="I405" s="6">
        <f t="shared" si="140"/>
        <v>0</v>
      </c>
      <c r="J405" s="18">
        <v>20</v>
      </c>
      <c r="K405" s="7">
        <f t="shared" si="141"/>
        <v>0</v>
      </c>
      <c r="L405" s="5" t="s">
        <v>30</v>
      </c>
      <c r="M405" s="18">
        <v>2</v>
      </c>
      <c r="N405" s="18">
        <v>0.01</v>
      </c>
      <c r="P405" s="13">
        <v>110</v>
      </c>
      <c r="Q405" s="9">
        <f t="shared" si="142"/>
        <v>1.1000000000000001</v>
      </c>
      <c r="R405" s="8">
        <f t="shared" si="143"/>
        <v>0</v>
      </c>
      <c r="S405" s="8">
        <f t="shared" si="144"/>
        <v>1.1000000000000001</v>
      </c>
      <c r="U405" s="8" t="e">
        <f t="shared" si="145"/>
        <v>#DIV/0!</v>
      </c>
      <c r="X405" s="116" t="e">
        <f t="shared" si="146"/>
        <v>#DIV/0!</v>
      </c>
      <c r="Y405" s="18">
        <v>0</v>
      </c>
      <c r="Z405" s="18">
        <f t="shared" si="147"/>
        <v>0</v>
      </c>
      <c r="AA405" s="18">
        <f t="shared" si="148"/>
        <v>0</v>
      </c>
      <c r="AB405" s="18">
        <f t="shared" si="149"/>
        <v>0</v>
      </c>
    </row>
    <row r="406" spans="1:28" s="18" customFormat="1" x14ac:dyDescent="0.25">
      <c r="G406" s="5">
        <f t="shared" si="138"/>
        <v>0</v>
      </c>
      <c r="H406" s="6">
        <f t="shared" si="139"/>
        <v>0</v>
      </c>
      <c r="I406" s="6">
        <f t="shared" si="140"/>
        <v>0</v>
      </c>
      <c r="J406" s="18">
        <v>20</v>
      </c>
      <c r="K406" s="7">
        <f t="shared" si="141"/>
        <v>0</v>
      </c>
      <c r="L406" s="5" t="s">
        <v>30</v>
      </c>
      <c r="M406" s="18">
        <v>2</v>
      </c>
      <c r="N406" s="18">
        <v>7.0000000000000001E-3</v>
      </c>
      <c r="P406" s="13">
        <v>110</v>
      </c>
      <c r="Q406" s="9">
        <f t="shared" si="142"/>
        <v>0.77</v>
      </c>
      <c r="R406" s="8">
        <f t="shared" si="143"/>
        <v>0</v>
      </c>
      <c r="S406" s="8">
        <f t="shared" si="144"/>
        <v>0.77</v>
      </c>
      <c r="U406" s="8" t="e">
        <f t="shared" si="145"/>
        <v>#DIV/0!</v>
      </c>
      <c r="X406" s="116" t="e">
        <f t="shared" si="146"/>
        <v>#DIV/0!</v>
      </c>
      <c r="Y406" s="18">
        <v>0</v>
      </c>
      <c r="Z406" s="18">
        <f t="shared" si="147"/>
        <v>0</v>
      </c>
      <c r="AA406" s="18">
        <f t="shared" si="148"/>
        <v>0</v>
      </c>
      <c r="AB406" s="18">
        <f t="shared" si="149"/>
        <v>0</v>
      </c>
    </row>
    <row r="408" spans="1:28" s="18" customFormat="1" x14ac:dyDescent="0.25">
      <c r="A408" s="18">
        <v>92</v>
      </c>
      <c r="B408" s="18">
        <v>10</v>
      </c>
      <c r="C408" s="18">
        <v>1</v>
      </c>
      <c r="D408" s="18" t="s">
        <v>29</v>
      </c>
      <c r="E408" s="18" t="s">
        <v>209</v>
      </c>
      <c r="F408" s="18">
        <v>2.9</v>
      </c>
      <c r="G408" s="5">
        <f>+F408-O408/5</f>
        <v>2.85</v>
      </c>
      <c r="H408" s="6">
        <f>G408*7%</f>
        <v>0.19950000000000004</v>
      </c>
      <c r="I408" s="6">
        <f>G408+H408</f>
        <v>3.0495000000000001</v>
      </c>
      <c r="J408" s="18">
        <v>20</v>
      </c>
      <c r="K408" s="7">
        <f>I408*J408</f>
        <v>60.99</v>
      </c>
      <c r="L408" s="5" t="s">
        <v>30</v>
      </c>
      <c r="M408" s="18">
        <v>2</v>
      </c>
      <c r="N408" s="18">
        <v>0.1</v>
      </c>
      <c r="O408" s="13">
        <v>0.25</v>
      </c>
      <c r="P408" s="13">
        <v>200</v>
      </c>
      <c r="Q408" s="9">
        <f>N408*P408</f>
        <v>20</v>
      </c>
      <c r="R408" s="8">
        <f>G408*13</f>
        <v>37.050000000000004</v>
      </c>
      <c r="S408" s="8">
        <f>+R408+Q408+K408</f>
        <v>118.04</v>
      </c>
      <c r="T408" s="8">
        <f>S408+S409+S410+S411+S412</f>
        <v>147.14000000000001</v>
      </c>
      <c r="U408" s="8">
        <f>T408/C408</f>
        <v>147.14000000000001</v>
      </c>
      <c r="X408" s="116">
        <f>U408*1.8</f>
        <v>264.85200000000003</v>
      </c>
      <c r="Y408" s="18">
        <v>259</v>
      </c>
      <c r="Z408" s="18">
        <f>Y408*8</f>
        <v>2072</v>
      </c>
      <c r="AA408" s="18">
        <f>Y408*3.5</f>
        <v>906.5</v>
      </c>
      <c r="AB408" s="18">
        <f>Y408*0.9</f>
        <v>233.1</v>
      </c>
    </row>
    <row r="409" spans="1:28" s="18" customFormat="1" x14ac:dyDescent="0.25">
      <c r="E409" s="38" t="s">
        <v>210</v>
      </c>
      <c r="G409" s="5">
        <f>+F409-O409/5</f>
        <v>0</v>
      </c>
      <c r="H409" s="6">
        <f>G409*7%</f>
        <v>0</v>
      </c>
      <c r="I409" s="6">
        <f>G409+H409</f>
        <v>0</v>
      </c>
      <c r="J409" s="18">
        <v>20</v>
      </c>
      <c r="K409" s="7">
        <f>I409*J409</f>
        <v>0</v>
      </c>
      <c r="L409" s="5" t="s">
        <v>30</v>
      </c>
      <c r="M409" s="13">
        <v>8</v>
      </c>
      <c r="N409" s="18">
        <v>0.1</v>
      </c>
      <c r="P409" s="13">
        <v>200</v>
      </c>
      <c r="Q409" s="9">
        <f>N409*P409</f>
        <v>20</v>
      </c>
      <c r="R409" s="8">
        <f>G409*13</f>
        <v>0</v>
      </c>
      <c r="S409" s="8">
        <f>+R409+Q409+K409</f>
        <v>20</v>
      </c>
      <c r="U409" s="8" t="e">
        <f>T409/C409</f>
        <v>#DIV/0!</v>
      </c>
      <c r="X409" s="116" t="e">
        <f>U409*1.8</f>
        <v>#DIV/0!</v>
      </c>
      <c r="Y409" s="18">
        <v>0</v>
      </c>
      <c r="Z409" s="18">
        <f>Y409*8</f>
        <v>0</v>
      </c>
      <c r="AA409" s="18">
        <f>Y409*3.5</f>
        <v>0</v>
      </c>
      <c r="AB409" s="18">
        <f>Y409*0.9</f>
        <v>0</v>
      </c>
    </row>
    <row r="410" spans="1:28" s="18" customFormat="1" x14ac:dyDescent="0.25">
      <c r="E410" s="17"/>
      <c r="G410" s="5">
        <f>+F410-O410/5</f>
        <v>0</v>
      </c>
      <c r="H410" s="6">
        <f>G410*7%</f>
        <v>0</v>
      </c>
      <c r="I410" s="6">
        <f>G410+H410</f>
        <v>0</v>
      </c>
      <c r="J410" s="18">
        <v>20</v>
      </c>
      <c r="K410" s="7">
        <f>I410*J410</f>
        <v>0</v>
      </c>
      <c r="L410" s="5" t="s">
        <v>30</v>
      </c>
      <c r="M410" s="13">
        <v>2</v>
      </c>
      <c r="N410" s="18">
        <v>0.02</v>
      </c>
      <c r="P410" s="13">
        <v>200</v>
      </c>
      <c r="Q410" s="9">
        <f>N410*P410</f>
        <v>4</v>
      </c>
      <c r="R410" s="8">
        <f>G410*13</f>
        <v>0</v>
      </c>
      <c r="S410" s="8">
        <f>+R410+Q410+K410</f>
        <v>4</v>
      </c>
      <c r="U410" s="8" t="e">
        <f>T410/C410</f>
        <v>#DIV/0!</v>
      </c>
      <c r="X410" s="116" t="e">
        <f>U410*1.8</f>
        <v>#DIV/0!</v>
      </c>
      <c r="Y410" s="18">
        <v>0</v>
      </c>
      <c r="Z410" s="18">
        <f>Y410*8</f>
        <v>0</v>
      </c>
      <c r="AA410" s="18">
        <f>Y410*3.5</f>
        <v>0</v>
      </c>
      <c r="AB410" s="18">
        <f>Y410*0.9</f>
        <v>0</v>
      </c>
    </row>
    <row r="411" spans="1:28" s="18" customFormat="1" x14ac:dyDescent="0.25">
      <c r="E411" s="17"/>
      <c r="G411" s="5">
        <f>+F411-O411/5</f>
        <v>0</v>
      </c>
      <c r="H411" s="6">
        <f>G411*7%</f>
        <v>0</v>
      </c>
      <c r="I411" s="6">
        <f>G411+H411</f>
        <v>0</v>
      </c>
      <c r="J411" s="18">
        <v>20</v>
      </c>
      <c r="K411" s="7">
        <f>I411*J411</f>
        <v>0</v>
      </c>
      <c r="L411" s="5" t="s">
        <v>30</v>
      </c>
      <c r="M411" s="13">
        <v>2</v>
      </c>
      <c r="N411" s="18">
        <v>0.02</v>
      </c>
      <c r="P411" s="13">
        <v>200</v>
      </c>
      <c r="Q411" s="9">
        <f>N411*P411</f>
        <v>4</v>
      </c>
      <c r="R411" s="8">
        <f>G411*13</f>
        <v>0</v>
      </c>
      <c r="S411" s="8">
        <f>+R411+Q411+K411</f>
        <v>4</v>
      </c>
      <c r="U411" s="8" t="e">
        <f>T411/C411</f>
        <v>#DIV/0!</v>
      </c>
      <c r="X411" s="116" t="e">
        <f>U411*1.8</f>
        <v>#DIV/0!</v>
      </c>
      <c r="Y411" s="18">
        <v>0</v>
      </c>
      <c r="Z411" s="18">
        <f>Y411*8</f>
        <v>0</v>
      </c>
      <c r="AA411" s="18">
        <f>Y411*3.5</f>
        <v>0</v>
      </c>
      <c r="AB411" s="18">
        <f>Y411*0.9</f>
        <v>0</v>
      </c>
    </row>
    <row r="412" spans="1:28" s="18" customFormat="1" x14ac:dyDescent="0.25">
      <c r="G412" s="5">
        <f>+F412-O412/5</f>
        <v>0</v>
      </c>
      <c r="H412" s="6">
        <f>G412*7%</f>
        <v>0</v>
      </c>
      <c r="I412" s="6">
        <f>G412+H412</f>
        <v>0</v>
      </c>
      <c r="J412" s="18">
        <v>20</v>
      </c>
      <c r="K412" s="7">
        <f>I412*J412</f>
        <v>0</v>
      </c>
      <c r="L412" s="5" t="s">
        <v>30</v>
      </c>
      <c r="M412" s="13">
        <v>2</v>
      </c>
      <c r="N412" s="18">
        <v>0.01</v>
      </c>
      <c r="P412" s="13">
        <v>110</v>
      </c>
      <c r="Q412" s="9">
        <f>N412*P412</f>
        <v>1.1000000000000001</v>
      </c>
      <c r="R412" s="8">
        <f>G412*13</f>
        <v>0</v>
      </c>
      <c r="S412" s="8">
        <f>+R412+Q412+K412</f>
        <v>1.1000000000000001</v>
      </c>
      <c r="U412" s="8" t="e">
        <f>T412/C412</f>
        <v>#DIV/0!</v>
      </c>
      <c r="X412" s="116" t="e">
        <f>U412*1.8</f>
        <v>#DIV/0!</v>
      </c>
      <c r="Y412" s="18">
        <v>0</v>
      </c>
      <c r="Z412" s="18">
        <f>Y412*8</f>
        <v>0</v>
      </c>
      <c r="AA412" s="18">
        <f>Y412*3.5</f>
        <v>0</v>
      </c>
      <c r="AB412" s="18">
        <f>Y412*0.9</f>
        <v>0</v>
      </c>
    </row>
    <row r="414" spans="1:28" s="18" customFormat="1" x14ac:dyDescent="0.25">
      <c r="A414" s="17">
        <v>93</v>
      </c>
      <c r="B414" s="18">
        <v>10</v>
      </c>
      <c r="C414" s="18">
        <v>1</v>
      </c>
      <c r="D414" s="18" t="s">
        <v>29</v>
      </c>
      <c r="E414" s="17" t="s">
        <v>211</v>
      </c>
      <c r="F414" s="18">
        <v>2.2999999999999998</v>
      </c>
      <c r="G414" s="5">
        <f>+F414-O414/5</f>
        <v>2.25</v>
      </c>
      <c r="H414" s="6">
        <f>G414*7%</f>
        <v>0.15750000000000003</v>
      </c>
      <c r="I414" s="6">
        <f>G414+H414</f>
        <v>2.4075000000000002</v>
      </c>
      <c r="J414" s="18">
        <v>20</v>
      </c>
      <c r="K414" s="7">
        <f>I414*J414</f>
        <v>48.150000000000006</v>
      </c>
      <c r="L414" s="10" t="s">
        <v>30</v>
      </c>
      <c r="M414" s="18">
        <v>2</v>
      </c>
      <c r="N414" s="18">
        <v>0.1</v>
      </c>
      <c r="O414" s="13">
        <v>0.25</v>
      </c>
      <c r="P414" s="13">
        <v>200</v>
      </c>
      <c r="Q414" s="9">
        <f>N414*P414</f>
        <v>20</v>
      </c>
      <c r="R414" s="8">
        <f>G414*13</f>
        <v>29.25</v>
      </c>
      <c r="S414" s="8">
        <f>+R414+Q414+K414</f>
        <v>97.4</v>
      </c>
      <c r="T414" s="8">
        <f>S414+S415</f>
        <v>127.4</v>
      </c>
      <c r="U414" s="8">
        <f>T414/C414</f>
        <v>127.4</v>
      </c>
      <c r="X414" s="116">
        <f>U414*1.8</f>
        <v>229.32000000000002</v>
      </c>
      <c r="Y414" s="18">
        <v>229</v>
      </c>
      <c r="Z414" s="18">
        <f>Y414*8</f>
        <v>1832</v>
      </c>
      <c r="AA414" s="18">
        <f>Y414*3.5</f>
        <v>801.5</v>
      </c>
      <c r="AB414" s="18">
        <f>Y414*0.9</f>
        <v>206.1</v>
      </c>
    </row>
    <row r="415" spans="1:28" s="18" customFormat="1" x14ac:dyDescent="0.25">
      <c r="E415" s="38" t="s">
        <v>212</v>
      </c>
      <c r="G415" s="5">
        <f>+F415-O415/5</f>
        <v>0</v>
      </c>
      <c r="H415" s="6">
        <f>G415*7%</f>
        <v>0</v>
      </c>
      <c r="I415" s="6">
        <f>G415+H415</f>
        <v>0</v>
      </c>
      <c r="J415" s="18">
        <v>20</v>
      </c>
      <c r="K415" s="7">
        <f>I415*J415</f>
        <v>0</v>
      </c>
      <c r="L415" s="10" t="s">
        <v>30</v>
      </c>
      <c r="M415" s="23">
        <v>14</v>
      </c>
      <c r="N415" s="18">
        <v>0.15</v>
      </c>
      <c r="P415" s="18">
        <v>200</v>
      </c>
      <c r="Q415" s="9">
        <f>N415*P415</f>
        <v>30</v>
      </c>
      <c r="R415" s="8">
        <f>G415*13</f>
        <v>0</v>
      </c>
      <c r="S415" s="8">
        <f>+R415+Q415+K415</f>
        <v>30</v>
      </c>
      <c r="U415" s="8" t="e">
        <f>T415/C415</f>
        <v>#DIV/0!</v>
      </c>
      <c r="X415" s="116" t="e">
        <f>U415*1.8</f>
        <v>#DIV/0!</v>
      </c>
      <c r="Y415" s="18">
        <v>0</v>
      </c>
      <c r="Z415" s="18">
        <f>Y415*8</f>
        <v>0</v>
      </c>
      <c r="AA415" s="18">
        <f>Y415*3.5</f>
        <v>0</v>
      </c>
      <c r="AB415" s="18">
        <f>Y415*0.9</f>
        <v>0</v>
      </c>
    </row>
    <row r="417" spans="1:28" s="18" customFormat="1" x14ac:dyDescent="0.25">
      <c r="A417" s="17">
        <v>94</v>
      </c>
      <c r="B417" s="18">
        <v>10</v>
      </c>
      <c r="C417" s="18">
        <v>1</v>
      </c>
      <c r="D417" s="18" t="s">
        <v>29</v>
      </c>
      <c r="E417" s="17" t="s">
        <v>213</v>
      </c>
      <c r="F417" s="18">
        <v>3</v>
      </c>
      <c r="G417" s="5">
        <f>+F417-O417/5</f>
        <v>2.95</v>
      </c>
      <c r="H417" s="6">
        <f>G417*7%</f>
        <v>0.20650000000000004</v>
      </c>
      <c r="I417" s="6">
        <f>G417+H417</f>
        <v>3.1565000000000003</v>
      </c>
      <c r="J417" s="18">
        <v>20</v>
      </c>
      <c r="K417" s="7">
        <f>I417*J417</f>
        <v>63.13000000000001</v>
      </c>
      <c r="L417" s="10" t="s">
        <v>30</v>
      </c>
      <c r="M417" s="18">
        <v>2</v>
      </c>
      <c r="N417" s="18">
        <v>0.1</v>
      </c>
      <c r="O417" s="13">
        <v>0.25</v>
      </c>
      <c r="P417" s="13">
        <v>200</v>
      </c>
      <c r="Q417" s="9">
        <f>N417*P417</f>
        <v>20</v>
      </c>
      <c r="R417" s="8">
        <f>G417*13</f>
        <v>38.35</v>
      </c>
      <c r="S417" s="8">
        <f>+R417+Q417+K417</f>
        <v>121.48000000000002</v>
      </c>
      <c r="T417" s="8">
        <f>S417+S418</f>
        <v>151.48000000000002</v>
      </c>
      <c r="U417" s="8">
        <f>T417/C417</f>
        <v>151.48000000000002</v>
      </c>
      <c r="X417" s="116">
        <f>U417*1.8</f>
        <v>272.66400000000004</v>
      </c>
      <c r="Y417" s="18">
        <v>269</v>
      </c>
      <c r="Z417" s="18">
        <f>Y417*8</f>
        <v>2152</v>
      </c>
      <c r="AA417" s="18">
        <f>Y417*3.5</f>
        <v>941.5</v>
      </c>
      <c r="AB417" s="18">
        <f>Y417*0.9</f>
        <v>242.1</v>
      </c>
    </row>
    <row r="418" spans="1:28" s="18" customFormat="1" x14ac:dyDescent="0.25">
      <c r="E418" s="38" t="s">
        <v>214</v>
      </c>
      <c r="G418" s="5">
        <f>+F418-O418/5</f>
        <v>0</v>
      </c>
      <c r="H418" s="6">
        <f>G418*7%</f>
        <v>0</v>
      </c>
      <c r="I418" s="6">
        <f>G418+H418</f>
        <v>0</v>
      </c>
      <c r="J418" s="18">
        <v>20</v>
      </c>
      <c r="K418" s="7">
        <f>I418*J418</f>
        <v>0</v>
      </c>
      <c r="L418" s="10" t="s">
        <v>30</v>
      </c>
      <c r="M418" s="23">
        <v>14</v>
      </c>
      <c r="N418" s="18">
        <v>0.15</v>
      </c>
      <c r="P418" s="18">
        <v>200</v>
      </c>
      <c r="Q418" s="9">
        <f>N418*P418</f>
        <v>30</v>
      </c>
      <c r="R418" s="8">
        <f>G418*13</f>
        <v>0</v>
      </c>
      <c r="S418" s="8">
        <f>+R418+Q418+K418</f>
        <v>30</v>
      </c>
      <c r="U418" s="8" t="e">
        <f>T418/C418</f>
        <v>#DIV/0!</v>
      </c>
      <c r="X418" s="116" t="e">
        <f>U418*1.8</f>
        <v>#DIV/0!</v>
      </c>
      <c r="Y418" s="18">
        <v>0</v>
      </c>
      <c r="Z418" s="18">
        <f>Y418*8</f>
        <v>0</v>
      </c>
      <c r="AA418" s="18">
        <f>Y418*3.5</f>
        <v>0</v>
      </c>
      <c r="AB418" s="18">
        <f>Y418*0.9</f>
        <v>0</v>
      </c>
    </row>
    <row r="420" spans="1:28" s="18" customFormat="1" x14ac:dyDescent="0.25">
      <c r="A420" s="17">
        <v>95</v>
      </c>
      <c r="B420" s="18">
        <v>10</v>
      </c>
      <c r="C420" s="18">
        <v>1</v>
      </c>
      <c r="D420" s="18" t="s">
        <v>29</v>
      </c>
      <c r="E420" s="17" t="s">
        <v>215</v>
      </c>
      <c r="F420" s="17">
        <v>3.8</v>
      </c>
      <c r="G420" s="5">
        <f>+F420-O420/5</f>
        <v>3.75</v>
      </c>
      <c r="H420" s="6">
        <f>G420*7%</f>
        <v>0.26250000000000001</v>
      </c>
      <c r="I420" s="6">
        <f>G420+H420</f>
        <v>4.0125000000000002</v>
      </c>
      <c r="J420" s="18">
        <v>20</v>
      </c>
      <c r="K420" s="7">
        <f>I420*J420</f>
        <v>80.25</v>
      </c>
      <c r="L420" s="5" t="s">
        <v>30</v>
      </c>
      <c r="M420" s="18">
        <v>2</v>
      </c>
      <c r="N420" s="18">
        <v>0.14000000000000001</v>
      </c>
      <c r="O420" s="13">
        <v>0.25</v>
      </c>
      <c r="P420" s="13">
        <v>200</v>
      </c>
      <c r="Q420" s="9">
        <f>N420*P420</f>
        <v>28.000000000000004</v>
      </c>
      <c r="R420" s="8">
        <f>G420*13</f>
        <v>48.75</v>
      </c>
      <c r="S420" s="8">
        <f>+R420+Q420+K420</f>
        <v>157</v>
      </c>
      <c r="T420" s="8">
        <f>S420+S421+S422</f>
        <v>171.1</v>
      </c>
      <c r="U420" s="8">
        <f>T420/C420</f>
        <v>171.1</v>
      </c>
      <c r="X420" s="116">
        <f>U420*1.8</f>
        <v>307.98</v>
      </c>
      <c r="Y420" s="18">
        <v>309</v>
      </c>
      <c r="Z420" s="18">
        <f>Y420*8</f>
        <v>2472</v>
      </c>
      <c r="AA420" s="18">
        <f>Y420*3.5</f>
        <v>1081.5</v>
      </c>
      <c r="AB420" s="18">
        <f>Y420*0.9</f>
        <v>278.10000000000002</v>
      </c>
    </row>
    <row r="421" spans="1:28" s="18" customFormat="1" x14ac:dyDescent="0.25">
      <c r="E421" s="16" t="s">
        <v>216</v>
      </c>
      <c r="G421" s="5">
        <f>+F421-O421/5</f>
        <v>0</v>
      </c>
      <c r="H421" s="6">
        <f>G421*7%</f>
        <v>0</v>
      </c>
      <c r="I421" s="6">
        <f>G421+H421</f>
        <v>0</v>
      </c>
      <c r="J421" s="18">
        <v>20</v>
      </c>
      <c r="K421" s="7">
        <f>I421*J421</f>
        <v>0</v>
      </c>
      <c r="L421" s="5" t="s">
        <v>30</v>
      </c>
      <c r="M421" s="23">
        <v>12</v>
      </c>
      <c r="N421" s="18">
        <v>0.1</v>
      </c>
      <c r="P421" s="17">
        <v>130</v>
      </c>
      <c r="Q421" s="9">
        <f>N421*P421</f>
        <v>13</v>
      </c>
      <c r="R421" s="8">
        <f>G421*13</f>
        <v>0</v>
      </c>
      <c r="S421" s="8">
        <f>+R421+Q421+K421</f>
        <v>13</v>
      </c>
      <c r="U421" s="8" t="e">
        <f>T421/C421</f>
        <v>#DIV/0!</v>
      </c>
      <c r="X421" s="116" t="e">
        <f>U421*1.8</f>
        <v>#DIV/0!</v>
      </c>
      <c r="Y421" s="18">
        <v>0</v>
      </c>
      <c r="Z421" s="18">
        <f>Y421*8</f>
        <v>0</v>
      </c>
      <c r="AA421" s="18">
        <f>Y421*3.5</f>
        <v>0</v>
      </c>
      <c r="AB421" s="18">
        <f>Y421*0.9</f>
        <v>0</v>
      </c>
    </row>
    <row r="422" spans="1:28" s="18" customFormat="1" x14ac:dyDescent="0.25">
      <c r="G422" s="5">
        <f>+F422-O422/5</f>
        <v>0</v>
      </c>
      <c r="H422" s="6">
        <f>G422*7%</f>
        <v>0</v>
      </c>
      <c r="I422" s="6">
        <f>G422+H422</f>
        <v>0</v>
      </c>
      <c r="J422" s="18">
        <v>20</v>
      </c>
      <c r="K422" s="7">
        <f>I422*J422</f>
        <v>0</v>
      </c>
      <c r="L422" s="5" t="s">
        <v>30</v>
      </c>
      <c r="M422" s="23">
        <v>2</v>
      </c>
      <c r="N422" s="18">
        <v>0.01</v>
      </c>
      <c r="P422" s="17">
        <v>110</v>
      </c>
      <c r="Q422" s="9">
        <f>N422*P422</f>
        <v>1.1000000000000001</v>
      </c>
      <c r="R422" s="8">
        <f>G422*13</f>
        <v>0</v>
      </c>
      <c r="S422" s="8">
        <f>+R422+Q422+K422</f>
        <v>1.1000000000000001</v>
      </c>
      <c r="U422" s="8" t="e">
        <f>T422/C422</f>
        <v>#DIV/0!</v>
      </c>
      <c r="X422" s="116" t="e">
        <f>U422*1.8</f>
        <v>#DIV/0!</v>
      </c>
      <c r="Y422" s="18">
        <v>0</v>
      </c>
      <c r="Z422" s="18">
        <f>Y422*8</f>
        <v>0</v>
      </c>
      <c r="AA422" s="18">
        <f>Y422*3.5</f>
        <v>0</v>
      </c>
      <c r="AB422" s="18">
        <f>Y422*0.9</f>
        <v>0</v>
      </c>
    </row>
    <row r="424" spans="1:28" s="31" customFormat="1" x14ac:dyDescent="0.25">
      <c r="A424" s="31">
        <v>96</v>
      </c>
      <c r="B424" s="31">
        <v>10</v>
      </c>
      <c r="C424" s="31">
        <v>1</v>
      </c>
      <c r="D424" s="31" t="s">
        <v>29</v>
      </c>
      <c r="E424" s="31" t="s">
        <v>217</v>
      </c>
      <c r="F424" s="31">
        <v>2.8</v>
      </c>
      <c r="G424" s="32">
        <f>+F424-O424/5</f>
        <v>2.75</v>
      </c>
      <c r="H424" s="33">
        <f>G424*7%</f>
        <v>0.1925</v>
      </c>
      <c r="I424" s="33">
        <f>G424+H424</f>
        <v>2.9424999999999999</v>
      </c>
      <c r="J424" s="31">
        <v>20</v>
      </c>
      <c r="K424" s="34">
        <f>I424*J424</f>
        <v>58.849999999999994</v>
      </c>
      <c r="L424" s="32" t="s">
        <v>30</v>
      </c>
      <c r="M424" s="31">
        <v>2</v>
      </c>
      <c r="N424" s="31">
        <v>0.1</v>
      </c>
      <c r="O424" s="35">
        <v>0.25</v>
      </c>
      <c r="P424" s="35">
        <v>200</v>
      </c>
      <c r="Q424" s="36">
        <f>N424*P424</f>
        <v>20</v>
      </c>
      <c r="R424" s="34">
        <f>G424*13</f>
        <v>35.75</v>
      </c>
      <c r="S424" s="34">
        <f>+R424+Q424+K424</f>
        <v>114.6</v>
      </c>
      <c r="T424" s="34">
        <f>S424+S425+S426+S427</f>
        <v>137.6</v>
      </c>
      <c r="U424" s="34">
        <f>T424/C424</f>
        <v>137.6</v>
      </c>
      <c r="X424" s="118">
        <f>U424*1.8</f>
        <v>247.68</v>
      </c>
      <c r="Y424" s="31">
        <v>249</v>
      </c>
      <c r="Z424" s="31">
        <f>Y424*8</f>
        <v>1992</v>
      </c>
      <c r="AA424" s="31">
        <f>Y424*3.5</f>
        <v>871.5</v>
      </c>
      <c r="AB424" s="31">
        <f>Y424*0.9</f>
        <v>224.1</v>
      </c>
    </row>
    <row r="425" spans="1:28" s="31" customFormat="1" x14ac:dyDescent="0.25">
      <c r="E425" s="16" t="s">
        <v>218</v>
      </c>
      <c r="G425" s="32">
        <f>+F425-O425/5</f>
        <v>0</v>
      </c>
      <c r="H425" s="33">
        <f>G425*7%</f>
        <v>0</v>
      </c>
      <c r="I425" s="33">
        <f>G425+H425</f>
        <v>0</v>
      </c>
      <c r="J425" s="31">
        <v>20</v>
      </c>
      <c r="K425" s="34">
        <f>I425*J425</f>
        <v>0</v>
      </c>
      <c r="L425" s="32" t="s">
        <v>30</v>
      </c>
      <c r="M425" s="31">
        <v>2</v>
      </c>
      <c r="N425" s="31">
        <v>0.03</v>
      </c>
      <c r="P425" s="35">
        <v>200</v>
      </c>
      <c r="Q425" s="36">
        <f>N425*P425</f>
        <v>6</v>
      </c>
      <c r="R425" s="34">
        <f>G425*13</f>
        <v>0</v>
      </c>
      <c r="S425" s="34">
        <f>+R425+Q425+K425</f>
        <v>6</v>
      </c>
      <c r="U425" s="34" t="e">
        <f>T425/C425</f>
        <v>#DIV/0!</v>
      </c>
      <c r="X425" s="118" t="e">
        <f>U425*1.8</f>
        <v>#DIV/0!</v>
      </c>
      <c r="Y425" s="31">
        <v>0</v>
      </c>
      <c r="Z425" s="31">
        <f>Y425*8</f>
        <v>0</v>
      </c>
      <c r="AA425" s="31">
        <f>Y425*3.5</f>
        <v>0</v>
      </c>
      <c r="AB425" s="31">
        <f>Y425*0.9</f>
        <v>0</v>
      </c>
    </row>
    <row r="426" spans="1:28" s="31" customFormat="1" x14ac:dyDescent="0.25">
      <c r="G426" s="32">
        <f>+F426-O426/5</f>
        <v>0</v>
      </c>
      <c r="H426" s="33">
        <f>G426*7%</f>
        <v>0</v>
      </c>
      <c r="I426" s="33">
        <f>G426+H426</f>
        <v>0</v>
      </c>
      <c r="J426" s="31">
        <v>20</v>
      </c>
      <c r="K426" s="34">
        <f>I426*J426</f>
        <v>0</v>
      </c>
      <c r="L426" s="32" t="s">
        <v>30</v>
      </c>
      <c r="M426" s="31">
        <v>2</v>
      </c>
      <c r="N426" s="31">
        <v>0.02</v>
      </c>
      <c r="P426" s="35">
        <v>200</v>
      </c>
      <c r="Q426" s="36">
        <f>N426*P426</f>
        <v>4</v>
      </c>
      <c r="R426" s="34">
        <f>G426*13</f>
        <v>0</v>
      </c>
      <c r="S426" s="34">
        <f>+R426+Q426+K426</f>
        <v>4</v>
      </c>
      <c r="U426" s="34" t="e">
        <f>T426/C426</f>
        <v>#DIV/0!</v>
      </c>
      <c r="X426" s="118" t="e">
        <f>U426*1.8</f>
        <v>#DIV/0!</v>
      </c>
      <c r="Y426" s="31">
        <v>0</v>
      </c>
      <c r="Z426" s="31">
        <f>Y426*8</f>
        <v>0</v>
      </c>
      <c r="AA426" s="31">
        <f>Y426*3.5</f>
        <v>0</v>
      </c>
      <c r="AB426" s="31">
        <f>Y426*0.9</f>
        <v>0</v>
      </c>
    </row>
    <row r="427" spans="1:28" s="31" customFormat="1" x14ac:dyDescent="0.25">
      <c r="G427" s="32">
        <f>+F427-O427/5</f>
        <v>0</v>
      </c>
      <c r="H427" s="33">
        <f>G427*7%</f>
        <v>0</v>
      </c>
      <c r="I427" s="33">
        <f>G427+H427</f>
        <v>0</v>
      </c>
      <c r="J427" s="31">
        <v>20</v>
      </c>
      <c r="K427" s="34">
        <f>I427*J427</f>
        <v>0</v>
      </c>
      <c r="L427" s="32" t="s">
        <v>30</v>
      </c>
      <c r="M427" s="31">
        <v>12</v>
      </c>
      <c r="N427" s="31">
        <v>0.1</v>
      </c>
      <c r="P427" s="35">
        <v>130</v>
      </c>
      <c r="Q427" s="36">
        <f>N427*P427</f>
        <v>13</v>
      </c>
      <c r="R427" s="34">
        <f>G427*13</f>
        <v>0</v>
      </c>
      <c r="S427" s="34">
        <f>+R427+Q427+K427</f>
        <v>13</v>
      </c>
      <c r="U427" s="34" t="e">
        <f>T427/C427</f>
        <v>#DIV/0!</v>
      </c>
      <c r="X427" s="118" t="e">
        <f>U427*1.8</f>
        <v>#DIV/0!</v>
      </c>
      <c r="Y427" s="31">
        <v>0</v>
      </c>
      <c r="Z427" s="31">
        <f>Y427*8</f>
        <v>0</v>
      </c>
      <c r="AA427" s="31">
        <f>Y427*3.5</f>
        <v>0</v>
      </c>
      <c r="AB427" s="31">
        <f>Y427*0.9</f>
        <v>0</v>
      </c>
    </row>
    <row r="429" spans="1:28" s="18" customFormat="1" x14ac:dyDescent="0.25">
      <c r="A429" s="17">
        <v>97</v>
      </c>
      <c r="B429" s="18">
        <v>14</v>
      </c>
      <c r="C429" s="18">
        <v>1</v>
      </c>
      <c r="D429" s="18" t="s">
        <v>29</v>
      </c>
      <c r="E429" s="18" t="s">
        <v>220</v>
      </c>
      <c r="F429" s="18">
        <v>2.2999999999999998</v>
      </c>
      <c r="G429" s="5">
        <f t="shared" ref="G429:G437" si="150">+F429-O429/5</f>
        <v>2.1999999999999997</v>
      </c>
      <c r="H429" s="6">
        <f t="shared" ref="H429:H437" si="151">G429*7%</f>
        <v>0.154</v>
      </c>
      <c r="I429" s="6">
        <f t="shared" ref="I429:I437" si="152">G429+H429</f>
        <v>2.3539999999999996</v>
      </c>
      <c r="J429" s="18">
        <v>27</v>
      </c>
      <c r="K429" s="7">
        <f t="shared" ref="K429:K437" si="153">I429*J429</f>
        <v>63.557999999999993</v>
      </c>
      <c r="L429" s="5" t="s">
        <v>30</v>
      </c>
      <c r="M429" s="18">
        <v>2</v>
      </c>
      <c r="N429" s="18">
        <v>0.3</v>
      </c>
      <c r="O429" s="18">
        <v>0.5</v>
      </c>
      <c r="P429" s="18">
        <v>350</v>
      </c>
      <c r="Q429" s="9">
        <f t="shared" ref="Q429:Q437" si="154">N429*P429</f>
        <v>105</v>
      </c>
      <c r="R429" s="8">
        <f t="shared" ref="R429:R437" si="155">G429*13</f>
        <v>28.599999999999998</v>
      </c>
      <c r="S429" s="8">
        <f t="shared" ref="S429:S437" si="156">+R429+Q429+K429</f>
        <v>197.15799999999999</v>
      </c>
      <c r="T429" s="8">
        <f>S429+S430+S431+S432+S433+S434+S435+S436+S437</f>
        <v>249.15799999999999</v>
      </c>
      <c r="U429" s="8">
        <f t="shared" ref="U429:U437" si="157">T429/C429</f>
        <v>249.15799999999999</v>
      </c>
      <c r="X429" s="116">
        <f>U429*1.8</f>
        <v>448.48439999999999</v>
      </c>
      <c r="Y429" s="18">
        <v>449</v>
      </c>
      <c r="Z429" s="18">
        <f t="shared" ref="Z429:Z437" si="158">Y429*8</f>
        <v>3592</v>
      </c>
      <c r="AA429" s="18">
        <f t="shared" ref="AA429:AA437" si="159">Y429*3.5</f>
        <v>1571.5</v>
      </c>
      <c r="AB429" s="18">
        <f t="shared" ref="AB429:AB437" si="160">Y429*0.9</f>
        <v>404.1</v>
      </c>
    </row>
    <row r="430" spans="1:28" s="18" customFormat="1" x14ac:dyDescent="0.25">
      <c r="E430" s="14" t="s">
        <v>219</v>
      </c>
      <c r="G430" s="5">
        <f t="shared" si="150"/>
        <v>0</v>
      </c>
      <c r="H430" s="6">
        <f t="shared" si="151"/>
        <v>0</v>
      </c>
      <c r="I430" s="6">
        <f t="shared" si="152"/>
        <v>0</v>
      </c>
      <c r="J430" s="18">
        <v>27</v>
      </c>
      <c r="K430" s="7">
        <f t="shared" si="153"/>
        <v>0</v>
      </c>
      <c r="L430" s="5" t="s">
        <v>30</v>
      </c>
      <c r="M430" s="18">
        <v>2</v>
      </c>
      <c r="N430" s="18">
        <v>0.02</v>
      </c>
      <c r="P430" s="18">
        <v>260</v>
      </c>
      <c r="Q430" s="9">
        <f t="shared" si="154"/>
        <v>5.2</v>
      </c>
      <c r="R430" s="8">
        <f t="shared" si="155"/>
        <v>0</v>
      </c>
      <c r="S430" s="8">
        <f t="shared" si="156"/>
        <v>5.2</v>
      </c>
      <c r="U430" s="8" t="e">
        <f t="shared" si="157"/>
        <v>#DIV/0!</v>
      </c>
      <c r="X430" s="116" t="e">
        <f t="shared" ref="X430:X437" si="161">U430*1.8</f>
        <v>#DIV/0!</v>
      </c>
      <c r="Y430" s="18">
        <v>0</v>
      </c>
      <c r="Z430" s="18">
        <f t="shared" si="158"/>
        <v>0</v>
      </c>
      <c r="AA430" s="18">
        <f t="shared" si="159"/>
        <v>0</v>
      </c>
      <c r="AB430" s="18">
        <f t="shared" si="160"/>
        <v>0</v>
      </c>
    </row>
    <row r="431" spans="1:28" s="18" customFormat="1" x14ac:dyDescent="0.25">
      <c r="E431" s="17"/>
      <c r="G431" s="5">
        <f t="shared" si="150"/>
        <v>0</v>
      </c>
      <c r="H431" s="6">
        <f t="shared" si="151"/>
        <v>0</v>
      </c>
      <c r="I431" s="6">
        <f t="shared" si="152"/>
        <v>0</v>
      </c>
      <c r="J431" s="18">
        <v>27</v>
      </c>
      <c r="K431" s="7">
        <f t="shared" si="153"/>
        <v>0</v>
      </c>
      <c r="L431" s="5" t="s">
        <v>30</v>
      </c>
      <c r="M431" s="18">
        <v>2</v>
      </c>
      <c r="N431" s="18">
        <v>0.02</v>
      </c>
      <c r="P431" s="18">
        <v>260</v>
      </c>
      <c r="Q431" s="9">
        <f t="shared" si="154"/>
        <v>5.2</v>
      </c>
      <c r="R431" s="8">
        <f t="shared" si="155"/>
        <v>0</v>
      </c>
      <c r="S431" s="8">
        <f t="shared" si="156"/>
        <v>5.2</v>
      </c>
      <c r="U431" s="8" t="e">
        <f t="shared" si="157"/>
        <v>#DIV/0!</v>
      </c>
      <c r="X431" s="116" t="e">
        <f t="shared" si="161"/>
        <v>#DIV/0!</v>
      </c>
      <c r="Y431" s="18">
        <v>0</v>
      </c>
      <c r="Z431" s="18">
        <f t="shared" si="158"/>
        <v>0</v>
      </c>
      <c r="AA431" s="18">
        <f t="shared" si="159"/>
        <v>0</v>
      </c>
      <c r="AB431" s="18">
        <f t="shared" si="160"/>
        <v>0</v>
      </c>
    </row>
    <row r="432" spans="1:28" s="18" customFormat="1" x14ac:dyDescent="0.25">
      <c r="E432" s="17"/>
      <c r="G432" s="5">
        <f t="shared" si="150"/>
        <v>0</v>
      </c>
      <c r="H432" s="6">
        <f t="shared" si="151"/>
        <v>0</v>
      </c>
      <c r="I432" s="6">
        <f t="shared" si="152"/>
        <v>0</v>
      </c>
      <c r="J432" s="18">
        <v>27</v>
      </c>
      <c r="K432" s="7">
        <f t="shared" si="153"/>
        <v>0</v>
      </c>
      <c r="L432" s="5" t="s">
        <v>30</v>
      </c>
      <c r="M432" s="18">
        <v>2</v>
      </c>
      <c r="N432" s="18">
        <v>0.02</v>
      </c>
      <c r="P432" s="18">
        <v>260</v>
      </c>
      <c r="Q432" s="9">
        <f t="shared" si="154"/>
        <v>5.2</v>
      </c>
      <c r="R432" s="8">
        <f t="shared" si="155"/>
        <v>0</v>
      </c>
      <c r="S432" s="8">
        <f t="shared" si="156"/>
        <v>5.2</v>
      </c>
      <c r="U432" s="8" t="e">
        <f t="shared" si="157"/>
        <v>#DIV/0!</v>
      </c>
      <c r="X432" s="116" t="e">
        <f t="shared" si="161"/>
        <v>#DIV/0!</v>
      </c>
      <c r="Y432" s="18">
        <v>0</v>
      </c>
      <c r="Z432" s="18">
        <f t="shared" si="158"/>
        <v>0</v>
      </c>
      <c r="AA432" s="18">
        <f t="shared" si="159"/>
        <v>0</v>
      </c>
      <c r="AB432" s="18">
        <f t="shared" si="160"/>
        <v>0</v>
      </c>
    </row>
    <row r="433" spans="1:28" s="18" customFormat="1" x14ac:dyDescent="0.25">
      <c r="E433" s="17"/>
      <c r="G433" s="5">
        <f t="shared" si="150"/>
        <v>0</v>
      </c>
      <c r="H433" s="6">
        <f t="shared" si="151"/>
        <v>0</v>
      </c>
      <c r="I433" s="6">
        <f t="shared" si="152"/>
        <v>0</v>
      </c>
      <c r="J433" s="18">
        <v>27</v>
      </c>
      <c r="K433" s="7">
        <f t="shared" si="153"/>
        <v>0</v>
      </c>
      <c r="L433" s="5" t="s">
        <v>30</v>
      </c>
      <c r="M433" s="18">
        <v>2</v>
      </c>
      <c r="N433" s="18">
        <v>0.03</v>
      </c>
      <c r="P433" s="18">
        <v>260</v>
      </c>
      <c r="Q433" s="9">
        <f t="shared" si="154"/>
        <v>7.8</v>
      </c>
      <c r="R433" s="8">
        <f t="shared" si="155"/>
        <v>0</v>
      </c>
      <c r="S433" s="8">
        <f t="shared" si="156"/>
        <v>7.8</v>
      </c>
      <c r="U433" s="8" t="e">
        <f t="shared" si="157"/>
        <v>#DIV/0!</v>
      </c>
      <c r="X433" s="116" t="e">
        <f t="shared" si="161"/>
        <v>#DIV/0!</v>
      </c>
      <c r="Y433" s="18">
        <v>0</v>
      </c>
      <c r="Z433" s="18">
        <f t="shared" si="158"/>
        <v>0</v>
      </c>
      <c r="AA433" s="18">
        <f t="shared" si="159"/>
        <v>0</v>
      </c>
      <c r="AB433" s="18">
        <f t="shared" si="160"/>
        <v>0</v>
      </c>
    </row>
    <row r="434" spans="1:28" s="18" customFormat="1" x14ac:dyDescent="0.25">
      <c r="E434" s="17"/>
      <c r="G434" s="5">
        <f t="shared" si="150"/>
        <v>0</v>
      </c>
      <c r="H434" s="6">
        <f t="shared" si="151"/>
        <v>0</v>
      </c>
      <c r="I434" s="6">
        <f t="shared" si="152"/>
        <v>0</v>
      </c>
      <c r="J434" s="18">
        <v>27</v>
      </c>
      <c r="K434" s="7">
        <f t="shared" si="153"/>
        <v>0</v>
      </c>
      <c r="L434" s="5" t="s">
        <v>30</v>
      </c>
      <c r="M434" s="18">
        <v>2</v>
      </c>
      <c r="N434" s="18">
        <v>0.03</v>
      </c>
      <c r="O434" s="13"/>
      <c r="P434" s="18">
        <v>260</v>
      </c>
      <c r="Q434" s="9">
        <f t="shared" si="154"/>
        <v>7.8</v>
      </c>
      <c r="R434" s="8">
        <f t="shared" si="155"/>
        <v>0</v>
      </c>
      <c r="S434" s="8">
        <f t="shared" si="156"/>
        <v>7.8</v>
      </c>
      <c r="U434" s="8" t="e">
        <f t="shared" si="157"/>
        <v>#DIV/0!</v>
      </c>
      <c r="X434" s="116" t="e">
        <f t="shared" si="161"/>
        <v>#DIV/0!</v>
      </c>
      <c r="Y434" s="18">
        <v>0</v>
      </c>
      <c r="Z434" s="18">
        <f t="shared" si="158"/>
        <v>0</v>
      </c>
      <c r="AA434" s="18">
        <f t="shared" si="159"/>
        <v>0</v>
      </c>
      <c r="AB434" s="18">
        <f t="shared" si="160"/>
        <v>0</v>
      </c>
    </row>
    <row r="435" spans="1:28" s="18" customFormat="1" x14ac:dyDescent="0.25">
      <c r="E435" s="17"/>
      <c r="G435" s="5">
        <f t="shared" si="150"/>
        <v>0</v>
      </c>
      <c r="H435" s="6">
        <f t="shared" si="151"/>
        <v>0</v>
      </c>
      <c r="I435" s="6">
        <f t="shared" si="152"/>
        <v>0</v>
      </c>
      <c r="J435" s="18">
        <v>27</v>
      </c>
      <c r="K435" s="7">
        <f t="shared" si="153"/>
        <v>0</v>
      </c>
      <c r="L435" s="5" t="s">
        <v>30</v>
      </c>
      <c r="M435" s="18">
        <v>2</v>
      </c>
      <c r="N435" s="18">
        <v>0.03</v>
      </c>
      <c r="P435" s="18">
        <v>260</v>
      </c>
      <c r="Q435" s="9">
        <f t="shared" si="154"/>
        <v>7.8</v>
      </c>
      <c r="R435" s="8">
        <f t="shared" si="155"/>
        <v>0</v>
      </c>
      <c r="S435" s="8">
        <f t="shared" si="156"/>
        <v>7.8</v>
      </c>
      <c r="U435" s="8" t="e">
        <f t="shared" si="157"/>
        <v>#DIV/0!</v>
      </c>
      <c r="X435" s="116" t="e">
        <f t="shared" si="161"/>
        <v>#DIV/0!</v>
      </c>
      <c r="Y435" s="18">
        <v>0</v>
      </c>
      <c r="Z435" s="18">
        <f t="shared" si="158"/>
        <v>0</v>
      </c>
      <c r="AA435" s="18">
        <f t="shared" si="159"/>
        <v>0</v>
      </c>
      <c r="AB435" s="18">
        <f t="shared" si="160"/>
        <v>0</v>
      </c>
    </row>
    <row r="436" spans="1:28" s="18" customFormat="1" x14ac:dyDescent="0.25">
      <c r="E436" s="17"/>
      <c r="G436" s="5">
        <f t="shared" si="150"/>
        <v>0</v>
      </c>
      <c r="H436" s="6">
        <f t="shared" si="151"/>
        <v>0</v>
      </c>
      <c r="I436" s="6">
        <f t="shared" si="152"/>
        <v>0</v>
      </c>
      <c r="J436" s="18">
        <v>27</v>
      </c>
      <c r="K436" s="7">
        <f t="shared" si="153"/>
        <v>0</v>
      </c>
      <c r="L436" s="5" t="s">
        <v>30</v>
      </c>
      <c r="M436" s="18">
        <v>2</v>
      </c>
      <c r="N436" s="18">
        <v>0.03</v>
      </c>
      <c r="P436" s="18">
        <v>260</v>
      </c>
      <c r="Q436" s="9">
        <f t="shared" si="154"/>
        <v>7.8</v>
      </c>
      <c r="R436" s="8">
        <f t="shared" si="155"/>
        <v>0</v>
      </c>
      <c r="S436" s="8">
        <f t="shared" si="156"/>
        <v>7.8</v>
      </c>
      <c r="U436" s="8" t="e">
        <f t="shared" si="157"/>
        <v>#DIV/0!</v>
      </c>
      <c r="X436" s="116" t="e">
        <f t="shared" si="161"/>
        <v>#DIV/0!</v>
      </c>
      <c r="Y436" s="18">
        <v>0</v>
      </c>
      <c r="Z436" s="18">
        <f t="shared" si="158"/>
        <v>0</v>
      </c>
      <c r="AA436" s="18">
        <f t="shared" si="159"/>
        <v>0</v>
      </c>
      <c r="AB436" s="18">
        <f t="shared" si="160"/>
        <v>0</v>
      </c>
    </row>
    <row r="437" spans="1:28" s="18" customFormat="1" x14ac:dyDescent="0.25">
      <c r="E437" s="17"/>
      <c r="G437" s="5">
        <f t="shared" si="150"/>
        <v>0</v>
      </c>
      <c r="H437" s="6">
        <f t="shared" si="151"/>
        <v>0</v>
      </c>
      <c r="I437" s="6">
        <f t="shared" si="152"/>
        <v>0</v>
      </c>
      <c r="J437" s="18">
        <v>27</v>
      </c>
      <c r="K437" s="7">
        <f t="shared" si="153"/>
        <v>0</v>
      </c>
      <c r="L437" s="5" t="s">
        <v>30</v>
      </c>
      <c r="M437" s="18">
        <v>2</v>
      </c>
      <c r="N437" s="18">
        <v>0.02</v>
      </c>
      <c r="P437" s="18">
        <v>260</v>
      </c>
      <c r="Q437" s="9">
        <f t="shared" si="154"/>
        <v>5.2</v>
      </c>
      <c r="R437" s="8">
        <f t="shared" si="155"/>
        <v>0</v>
      </c>
      <c r="S437" s="8">
        <f t="shared" si="156"/>
        <v>5.2</v>
      </c>
      <c r="U437" s="8" t="e">
        <f t="shared" si="157"/>
        <v>#DIV/0!</v>
      </c>
      <c r="X437" s="116" t="e">
        <f t="shared" si="161"/>
        <v>#DIV/0!</v>
      </c>
      <c r="Y437" s="18">
        <v>0</v>
      </c>
      <c r="Z437" s="18">
        <f t="shared" si="158"/>
        <v>0</v>
      </c>
      <c r="AA437" s="18">
        <f t="shared" si="159"/>
        <v>0</v>
      </c>
      <c r="AB437" s="18">
        <f t="shared" si="160"/>
        <v>0</v>
      </c>
    </row>
    <row r="439" spans="1:28" s="18" customFormat="1" x14ac:dyDescent="0.25">
      <c r="A439" s="17">
        <v>98</v>
      </c>
      <c r="B439" s="18">
        <v>14</v>
      </c>
      <c r="C439" s="18">
        <v>1</v>
      </c>
      <c r="D439" s="18" t="s">
        <v>29</v>
      </c>
      <c r="E439" s="17" t="s">
        <v>221</v>
      </c>
      <c r="F439" s="18">
        <v>2.4</v>
      </c>
      <c r="G439" s="5">
        <f t="shared" ref="G439:G446" si="162">+F439-O439/5</f>
        <v>2.25</v>
      </c>
      <c r="H439" s="6">
        <f t="shared" ref="H439:H446" si="163">G439*7%</f>
        <v>0.15750000000000003</v>
      </c>
      <c r="I439" s="6">
        <f t="shared" ref="I439:I446" si="164">G439+H439</f>
        <v>2.4075000000000002</v>
      </c>
      <c r="J439" s="18">
        <v>27</v>
      </c>
      <c r="K439" s="7">
        <f t="shared" ref="K439:K446" si="165">I439*J439</f>
        <v>65.002500000000012</v>
      </c>
      <c r="L439" s="5" t="s">
        <v>30</v>
      </c>
      <c r="M439" s="18">
        <v>2</v>
      </c>
      <c r="N439" s="18">
        <v>0.4</v>
      </c>
      <c r="O439" s="18">
        <v>0.75</v>
      </c>
      <c r="P439" s="18">
        <v>420</v>
      </c>
      <c r="Q439" s="9">
        <f t="shared" ref="Q439:Q446" si="166">N439*P439</f>
        <v>168</v>
      </c>
      <c r="R439" s="8">
        <f t="shared" ref="R439:R446" si="167">G439*13</f>
        <v>29.25</v>
      </c>
      <c r="S439" s="8">
        <f t="shared" ref="S439:S446" si="168">+R439+Q439+K439</f>
        <v>262.2525</v>
      </c>
      <c r="T439" s="8">
        <f>S439+S440+S441+S442+S443+S444+S445+S446</f>
        <v>353.25249999999994</v>
      </c>
      <c r="U439" s="8">
        <f t="shared" ref="U439:U446" si="169">T439/C439</f>
        <v>353.25249999999994</v>
      </c>
      <c r="X439" s="116">
        <f>U439*1.8</f>
        <v>635.85449999999992</v>
      </c>
      <c r="Y439" s="18">
        <v>639</v>
      </c>
      <c r="Z439" s="18">
        <f t="shared" ref="Z439:Z446" si="170">Y439*8</f>
        <v>5112</v>
      </c>
      <c r="AA439" s="18">
        <f t="shared" ref="AA439:AA446" si="171">Y439*3.5</f>
        <v>2236.5</v>
      </c>
      <c r="AB439" s="18">
        <f t="shared" ref="AB439:AB446" si="172">Y439*0.9</f>
        <v>575.1</v>
      </c>
    </row>
    <row r="440" spans="1:28" s="18" customFormat="1" x14ac:dyDescent="0.25">
      <c r="E440" s="14" t="s">
        <v>222</v>
      </c>
      <c r="G440" s="5">
        <f t="shared" si="162"/>
        <v>0</v>
      </c>
      <c r="H440" s="6">
        <f t="shared" si="163"/>
        <v>0</v>
      </c>
      <c r="I440" s="6">
        <f t="shared" si="164"/>
        <v>0</v>
      </c>
      <c r="J440" s="18">
        <v>27</v>
      </c>
      <c r="K440" s="7">
        <f t="shared" si="165"/>
        <v>0</v>
      </c>
      <c r="L440" s="5" t="s">
        <v>30</v>
      </c>
      <c r="M440" s="18">
        <v>4</v>
      </c>
      <c r="N440" s="18">
        <v>0.04</v>
      </c>
      <c r="P440" s="18">
        <v>260</v>
      </c>
      <c r="Q440" s="9">
        <f t="shared" si="166"/>
        <v>10.4</v>
      </c>
      <c r="R440" s="8">
        <f t="shared" si="167"/>
        <v>0</v>
      </c>
      <c r="S440" s="8">
        <f t="shared" si="168"/>
        <v>10.4</v>
      </c>
      <c r="U440" s="8" t="e">
        <f t="shared" si="169"/>
        <v>#DIV/0!</v>
      </c>
      <c r="X440" s="116" t="e">
        <f t="shared" ref="X440:X446" si="173">U440*1.8</f>
        <v>#DIV/0!</v>
      </c>
      <c r="Y440" s="18">
        <v>0</v>
      </c>
      <c r="Z440" s="18">
        <f t="shared" si="170"/>
        <v>0</v>
      </c>
      <c r="AA440" s="18">
        <f t="shared" si="171"/>
        <v>0</v>
      </c>
      <c r="AB440" s="18">
        <f t="shared" si="172"/>
        <v>0</v>
      </c>
    </row>
    <row r="441" spans="1:28" s="18" customFormat="1" x14ac:dyDescent="0.25">
      <c r="E441" s="17"/>
      <c r="G441" s="5">
        <f t="shared" si="162"/>
        <v>0</v>
      </c>
      <c r="H441" s="6">
        <f t="shared" si="163"/>
        <v>0</v>
      </c>
      <c r="I441" s="6">
        <f t="shared" si="164"/>
        <v>0</v>
      </c>
      <c r="J441" s="18">
        <v>27</v>
      </c>
      <c r="K441" s="7">
        <f t="shared" si="165"/>
        <v>0</v>
      </c>
      <c r="L441" s="5" t="s">
        <v>30</v>
      </c>
      <c r="M441" s="18">
        <v>2</v>
      </c>
      <c r="N441" s="18">
        <v>0.04</v>
      </c>
      <c r="P441" s="18">
        <v>260</v>
      </c>
      <c r="Q441" s="9">
        <f t="shared" si="166"/>
        <v>10.4</v>
      </c>
      <c r="R441" s="8">
        <f t="shared" si="167"/>
        <v>0</v>
      </c>
      <c r="S441" s="8">
        <f t="shared" si="168"/>
        <v>10.4</v>
      </c>
      <c r="U441" s="8" t="e">
        <f t="shared" si="169"/>
        <v>#DIV/0!</v>
      </c>
      <c r="X441" s="116" t="e">
        <f t="shared" si="173"/>
        <v>#DIV/0!</v>
      </c>
      <c r="Y441" s="18">
        <v>0</v>
      </c>
      <c r="Z441" s="18">
        <f t="shared" si="170"/>
        <v>0</v>
      </c>
      <c r="AA441" s="18">
        <f t="shared" si="171"/>
        <v>0</v>
      </c>
      <c r="AB441" s="18">
        <f t="shared" si="172"/>
        <v>0</v>
      </c>
    </row>
    <row r="442" spans="1:28" s="18" customFormat="1" x14ac:dyDescent="0.25">
      <c r="E442" s="17"/>
      <c r="G442" s="5">
        <f t="shared" si="162"/>
        <v>0</v>
      </c>
      <c r="H442" s="6">
        <f t="shared" si="163"/>
        <v>0</v>
      </c>
      <c r="I442" s="6">
        <f t="shared" si="164"/>
        <v>0</v>
      </c>
      <c r="J442" s="18">
        <v>27</v>
      </c>
      <c r="K442" s="7">
        <f t="shared" si="165"/>
        <v>0</v>
      </c>
      <c r="L442" s="5" t="s">
        <v>30</v>
      </c>
      <c r="M442" s="18">
        <v>2</v>
      </c>
      <c r="N442" s="18">
        <v>0.04</v>
      </c>
      <c r="P442" s="18">
        <v>260</v>
      </c>
      <c r="Q442" s="9">
        <f t="shared" si="166"/>
        <v>10.4</v>
      </c>
      <c r="R442" s="8">
        <f t="shared" si="167"/>
        <v>0</v>
      </c>
      <c r="S442" s="8">
        <f t="shared" si="168"/>
        <v>10.4</v>
      </c>
      <c r="U442" s="8" t="e">
        <f t="shared" si="169"/>
        <v>#DIV/0!</v>
      </c>
      <c r="X442" s="116" t="e">
        <f t="shared" si="173"/>
        <v>#DIV/0!</v>
      </c>
      <c r="Y442" s="18">
        <v>0</v>
      </c>
      <c r="Z442" s="18">
        <f t="shared" si="170"/>
        <v>0</v>
      </c>
      <c r="AA442" s="18">
        <f t="shared" si="171"/>
        <v>0</v>
      </c>
      <c r="AB442" s="18">
        <f t="shared" si="172"/>
        <v>0</v>
      </c>
    </row>
    <row r="443" spans="1:28" s="18" customFormat="1" x14ac:dyDescent="0.25">
      <c r="E443" s="17"/>
      <c r="G443" s="5">
        <f t="shared" si="162"/>
        <v>0</v>
      </c>
      <c r="H443" s="6">
        <f t="shared" si="163"/>
        <v>0</v>
      </c>
      <c r="I443" s="6">
        <f t="shared" si="164"/>
        <v>0</v>
      </c>
      <c r="J443" s="18">
        <v>27</v>
      </c>
      <c r="K443" s="7">
        <f t="shared" si="165"/>
        <v>0</v>
      </c>
      <c r="L443" s="5" t="s">
        <v>30</v>
      </c>
      <c r="M443" s="18">
        <v>4</v>
      </c>
      <c r="N443" s="18">
        <v>0.06</v>
      </c>
      <c r="P443" s="18">
        <v>260</v>
      </c>
      <c r="Q443" s="9">
        <f t="shared" si="166"/>
        <v>15.6</v>
      </c>
      <c r="R443" s="8">
        <f t="shared" si="167"/>
        <v>0</v>
      </c>
      <c r="S443" s="8">
        <f t="shared" si="168"/>
        <v>15.6</v>
      </c>
      <c r="U443" s="8" t="e">
        <f t="shared" si="169"/>
        <v>#DIV/0!</v>
      </c>
      <c r="X443" s="116" t="e">
        <f t="shared" si="173"/>
        <v>#DIV/0!</v>
      </c>
      <c r="Y443" s="18">
        <v>0</v>
      </c>
      <c r="Z443" s="18">
        <f t="shared" si="170"/>
        <v>0</v>
      </c>
      <c r="AA443" s="18">
        <f t="shared" si="171"/>
        <v>0</v>
      </c>
      <c r="AB443" s="18">
        <f t="shared" si="172"/>
        <v>0</v>
      </c>
    </row>
    <row r="444" spans="1:28" s="18" customFormat="1" x14ac:dyDescent="0.25">
      <c r="E444" s="17"/>
      <c r="G444" s="5">
        <f t="shared" si="162"/>
        <v>0</v>
      </c>
      <c r="H444" s="6">
        <f t="shared" si="163"/>
        <v>0</v>
      </c>
      <c r="I444" s="6">
        <f t="shared" si="164"/>
        <v>0</v>
      </c>
      <c r="J444" s="18">
        <v>27</v>
      </c>
      <c r="K444" s="7">
        <f t="shared" si="165"/>
        <v>0</v>
      </c>
      <c r="L444" s="5" t="s">
        <v>30</v>
      </c>
      <c r="M444" s="18">
        <v>4</v>
      </c>
      <c r="N444" s="18">
        <v>0.06</v>
      </c>
      <c r="P444" s="18">
        <v>260</v>
      </c>
      <c r="Q444" s="9">
        <f t="shared" si="166"/>
        <v>15.6</v>
      </c>
      <c r="R444" s="8">
        <f t="shared" si="167"/>
        <v>0</v>
      </c>
      <c r="S444" s="8">
        <f t="shared" si="168"/>
        <v>15.6</v>
      </c>
      <c r="U444" s="8" t="e">
        <f t="shared" si="169"/>
        <v>#DIV/0!</v>
      </c>
      <c r="X444" s="116" t="e">
        <f t="shared" si="173"/>
        <v>#DIV/0!</v>
      </c>
      <c r="Y444" s="18">
        <v>0</v>
      </c>
      <c r="Z444" s="18">
        <f t="shared" si="170"/>
        <v>0</v>
      </c>
      <c r="AA444" s="18">
        <f t="shared" si="171"/>
        <v>0</v>
      </c>
      <c r="AB444" s="18">
        <f t="shared" si="172"/>
        <v>0</v>
      </c>
    </row>
    <row r="445" spans="1:28" s="18" customFormat="1" x14ac:dyDescent="0.25">
      <c r="E445" s="17"/>
      <c r="G445" s="5">
        <f t="shared" si="162"/>
        <v>0</v>
      </c>
      <c r="H445" s="6">
        <f t="shared" si="163"/>
        <v>0</v>
      </c>
      <c r="I445" s="6">
        <f t="shared" si="164"/>
        <v>0</v>
      </c>
      <c r="J445" s="18">
        <v>27</v>
      </c>
      <c r="K445" s="7">
        <f t="shared" si="165"/>
        <v>0</v>
      </c>
      <c r="L445" s="5" t="s">
        <v>30</v>
      </c>
      <c r="M445" s="18">
        <v>4</v>
      </c>
      <c r="N445" s="18">
        <v>7.0000000000000007E-2</v>
      </c>
      <c r="P445" s="18">
        <v>260</v>
      </c>
      <c r="Q445" s="9">
        <f t="shared" si="166"/>
        <v>18.200000000000003</v>
      </c>
      <c r="R445" s="8">
        <f t="shared" si="167"/>
        <v>0</v>
      </c>
      <c r="S445" s="8">
        <f t="shared" si="168"/>
        <v>18.200000000000003</v>
      </c>
      <c r="U445" s="8" t="e">
        <f t="shared" si="169"/>
        <v>#DIV/0!</v>
      </c>
      <c r="X445" s="116" t="e">
        <f t="shared" si="173"/>
        <v>#DIV/0!</v>
      </c>
      <c r="Y445" s="18">
        <v>0</v>
      </c>
      <c r="Z445" s="18">
        <f t="shared" si="170"/>
        <v>0</v>
      </c>
      <c r="AA445" s="18">
        <f t="shared" si="171"/>
        <v>0</v>
      </c>
      <c r="AB445" s="18">
        <f t="shared" si="172"/>
        <v>0</v>
      </c>
    </row>
    <row r="446" spans="1:28" s="18" customFormat="1" x14ac:dyDescent="0.25">
      <c r="E446" s="17"/>
      <c r="G446" s="5">
        <f t="shared" si="162"/>
        <v>0</v>
      </c>
      <c r="H446" s="6">
        <f t="shared" si="163"/>
        <v>0</v>
      </c>
      <c r="I446" s="6">
        <f t="shared" si="164"/>
        <v>0</v>
      </c>
      <c r="J446" s="18">
        <v>27</v>
      </c>
      <c r="K446" s="7">
        <f t="shared" si="165"/>
        <v>0</v>
      </c>
      <c r="L446" s="5" t="s">
        <v>30</v>
      </c>
      <c r="M446" s="18">
        <v>2</v>
      </c>
      <c r="N446" s="18">
        <v>0.04</v>
      </c>
      <c r="P446" s="18">
        <v>260</v>
      </c>
      <c r="Q446" s="9">
        <f t="shared" si="166"/>
        <v>10.4</v>
      </c>
      <c r="R446" s="8">
        <f t="shared" si="167"/>
        <v>0</v>
      </c>
      <c r="S446" s="8">
        <f t="shared" si="168"/>
        <v>10.4</v>
      </c>
      <c r="U446" s="8" t="e">
        <f t="shared" si="169"/>
        <v>#DIV/0!</v>
      </c>
      <c r="X446" s="116" t="e">
        <f t="shared" si="173"/>
        <v>#DIV/0!</v>
      </c>
      <c r="Y446" s="18">
        <v>0</v>
      </c>
      <c r="Z446" s="18">
        <f t="shared" si="170"/>
        <v>0</v>
      </c>
      <c r="AA446" s="18">
        <f t="shared" si="171"/>
        <v>0</v>
      </c>
      <c r="AB446" s="18">
        <f t="shared" si="172"/>
        <v>0</v>
      </c>
    </row>
    <row r="448" spans="1:28" s="18" customFormat="1" x14ac:dyDescent="0.25">
      <c r="A448" s="18">
        <v>99</v>
      </c>
      <c r="B448" s="18">
        <v>14</v>
      </c>
      <c r="C448" s="18">
        <v>1</v>
      </c>
      <c r="D448" s="18" t="s">
        <v>29</v>
      </c>
      <c r="E448" s="18" t="s">
        <v>223</v>
      </c>
      <c r="F448" s="18">
        <v>3.2</v>
      </c>
      <c r="G448" s="5">
        <f t="shared" ref="G448:G457" si="174">+F448-O448/5</f>
        <v>3</v>
      </c>
      <c r="H448" s="6">
        <f t="shared" ref="H448:H457" si="175">G448*7%</f>
        <v>0.21000000000000002</v>
      </c>
      <c r="I448" s="6">
        <f t="shared" ref="I448:I457" si="176">G448+H448</f>
        <v>3.21</v>
      </c>
      <c r="J448" s="18">
        <v>27</v>
      </c>
      <c r="K448" s="7">
        <f t="shared" ref="K448:K457" si="177">I448*J448</f>
        <v>86.67</v>
      </c>
      <c r="L448" s="5" t="s">
        <v>30</v>
      </c>
      <c r="M448" s="18">
        <v>2</v>
      </c>
      <c r="N448" s="18">
        <v>0.54</v>
      </c>
      <c r="O448" s="18">
        <v>1</v>
      </c>
      <c r="P448" s="18">
        <v>470</v>
      </c>
      <c r="Q448" s="9">
        <f t="shared" ref="Q448:Q457" si="178">N448*P448</f>
        <v>253.8</v>
      </c>
      <c r="R448" s="8">
        <f t="shared" ref="R448:R457" si="179">G448*13</f>
        <v>39</v>
      </c>
      <c r="S448" s="8">
        <f t="shared" ref="S448:S457" si="180">+R448+Q448+K448</f>
        <v>379.47</v>
      </c>
      <c r="T448" s="8">
        <f>S448+S449+S450+S451+S452+S453+S454+S455+S456+S457</f>
        <v>509.86999999999995</v>
      </c>
      <c r="U448" s="8">
        <f t="shared" ref="U448:U457" si="181">T448/C448</f>
        <v>509.86999999999995</v>
      </c>
      <c r="X448" s="116">
        <f t="shared" ref="X448:X457" si="182">U448*1.8</f>
        <v>917.76599999999996</v>
      </c>
      <c r="Y448" s="18">
        <v>919</v>
      </c>
      <c r="Z448" s="18">
        <f t="shared" ref="Z448:Z457" si="183">Y448*8</f>
        <v>7352</v>
      </c>
      <c r="AA448" s="18">
        <f t="shared" ref="AA448:AA457" si="184">Y448*3.5</f>
        <v>3216.5</v>
      </c>
      <c r="AB448" s="18">
        <f t="shared" ref="AB448:AB457" si="185">Y448*0.9</f>
        <v>827.1</v>
      </c>
    </row>
    <row r="449" spans="1:28" s="18" customFormat="1" x14ac:dyDescent="0.25">
      <c r="E449" s="14" t="s">
        <v>224</v>
      </c>
      <c r="G449" s="5">
        <f t="shared" si="174"/>
        <v>0</v>
      </c>
      <c r="H449" s="6">
        <f t="shared" si="175"/>
        <v>0</v>
      </c>
      <c r="I449" s="6">
        <f t="shared" si="176"/>
        <v>0</v>
      </c>
      <c r="J449" s="18">
        <v>27</v>
      </c>
      <c r="K449" s="7">
        <f t="shared" si="177"/>
        <v>0</v>
      </c>
      <c r="L449" s="5" t="s">
        <v>30</v>
      </c>
      <c r="M449" s="18">
        <v>2</v>
      </c>
      <c r="N449" s="18">
        <v>0.12</v>
      </c>
      <c r="P449" s="18">
        <v>350</v>
      </c>
      <c r="Q449" s="9">
        <f t="shared" si="178"/>
        <v>42</v>
      </c>
      <c r="R449" s="8">
        <f t="shared" si="179"/>
        <v>0</v>
      </c>
      <c r="S449" s="8">
        <f t="shared" si="180"/>
        <v>42</v>
      </c>
      <c r="U449" s="8" t="e">
        <f t="shared" si="181"/>
        <v>#DIV/0!</v>
      </c>
      <c r="X449" s="116" t="e">
        <f t="shared" si="182"/>
        <v>#DIV/0!</v>
      </c>
      <c r="Z449" s="18">
        <f t="shared" si="183"/>
        <v>0</v>
      </c>
      <c r="AA449" s="18">
        <f t="shared" si="184"/>
        <v>0</v>
      </c>
      <c r="AB449" s="18">
        <f t="shared" si="185"/>
        <v>0</v>
      </c>
    </row>
    <row r="450" spans="1:28" s="18" customFormat="1" x14ac:dyDescent="0.25">
      <c r="E450" s="17"/>
      <c r="G450" s="5">
        <f t="shared" si="174"/>
        <v>0</v>
      </c>
      <c r="H450" s="6">
        <f t="shared" si="175"/>
        <v>0</v>
      </c>
      <c r="I450" s="6">
        <f t="shared" si="176"/>
        <v>0</v>
      </c>
      <c r="J450" s="18">
        <v>27</v>
      </c>
      <c r="K450" s="7">
        <f t="shared" si="177"/>
        <v>0</v>
      </c>
      <c r="L450" s="5" t="s">
        <v>30</v>
      </c>
      <c r="M450" s="18">
        <v>2</v>
      </c>
      <c r="N450" s="18">
        <v>0.05</v>
      </c>
      <c r="P450" s="18">
        <v>260</v>
      </c>
      <c r="Q450" s="9">
        <f t="shared" si="178"/>
        <v>13</v>
      </c>
      <c r="R450" s="8">
        <f t="shared" si="179"/>
        <v>0</v>
      </c>
      <c r="S450" s="8">
        <f t="shared" si="180"/>
        <v>13</v>
      </c>
      <c r="U450" s="8" t="e">
        <f t="shared" si="181"/>
        <v>#DIV/0!</v>
      </c>
      <c r="X450" s="116" t="e">
        <f t="shared" si="182"/>
        <v>#DIV/0!</v>
      </c>
      <c r="Z450" s="18">
        <f t="shared" si="183"/>
        <v>0</v>
      </c>
      <c r="AA450" s="18">
        <f t="shared" si="184"/>
        <v>0</v>
      </c>
      <c r="AB450" s="18">
        <f t="shared" si="185"/>
        <v>0</v>
      </c>
    </row>
    <row r="451" spans="1:28" s="18" customFormat="1" x14ac:dyDescent="0.25">
      <c r="E451" s="17"/>
      <c r="G451" s="5">
        <f t="shared" si="174"/>
        <v>0</v>
      </c>
      <c r="H451" s="6">
        <f t="shared" si="175"/>
        <v>0</v>
      </c>
      <c r="I451" s="6">
        <f t="shared" si="176"/>
        <v>0</v>
      </c>
      <c r="J451" s="18">
        <v>27</v>
      </c>
      <c r="K451" s="7">
        <f t="shared" si="177"/>
        <v>0</v>
      </c>
      <c r="L451" s="5" t="s">
        <v>30</v>
      </c>
      <c r="M451" s="18">
        <v>2</v>
      </c>
      <c r="N451" s="18">
        <v>7.0000000000000007E-2</v>
      </c>
      <c r="P451" s="18">
        <v>260</v>
      </c>
      <c r="Q451" s="9">
        <f t="shared" si="178"/>
        <v>18.200000000000003</v>
      </c>
      <c r="R451" s="8">
        <f t="shared" si="179"/>
        <v>0</v>
      </c>
      <c r="S451" s="8">
        <f t="shared" si="180"/>
        <v>18.200000000000003</v>
      </c>
      <c r="U451" s="8" t="e">
        <f t="shared" si="181"/>
        <v>#DIV/0!</v>
      </c>
      <c r="X451" s="116" t="e">
        <f t="shared" si="182"/>
        <v>#DIV/0!</v>
      </c>
      <c r="Z451" s="18">
        <f t="shared" si="183"/>
        <v>0</v>
      </c>
      <c r="AA451" s="18">
        <f t="shared" si="184"/>
        <v>0</v>
      </c>
      <c r="AB451" s="18">
        <f t="shared" si="185"/>
        <v>0</v>
      </c>
    </row>
    <row r="452" spans="1:28" s="18" customFormat="1" x14ac:dyDescent="0.25">
      <c r="E452" s="17"/>
      <c r="G452" s="5">
        <f t="shared" si="174"/>
        <v>0</v>
      </c>
      <c r="H452" s="6">
        <f t="shared" si="175"/>
        <v>0</v>
      </c>
      <c r="I452" s="6">
        <f t="shared" si="176"/>
        <v>0</v>
      </c>
      <c r="J452" s="18">
        <v>27</v>
      </c>
      <c r="K452" s="7">
        <f t="shared" si="177"/>
        <v>0</v>
      </c>
      <c r="L452" s="5" t="s">
        <v>30</v>
      </c>
      <c r="M452" s="18">
        <v>2</v>
      </c>
      <c r="N452" s="18">
        <v>0.04</v>
      </c>
      <c r="P452" s="18">
        <v>260</v>
      </c>
      <c r="Q452" s="9">
        <f t="shared" si="178"/>
        <v>10.4</v>
      </c>
      <c r="R452" s="8">
        <f t="shared" si="179"/>
        <v>0</v>
      </c>
      <c r="S452" s="8">
        <f t="shared" si="180"/>
        <v>10.4</v>
      </c>
      <c r="U452" s="8" t="e">
        <f t="shared" si="181"/>
        <v>#DIV/0!</v>
      </c>
      <c r="X452" s="116" t="e">
        <f t="shared" si="182"/>
        <v>#DIV/0!</v>
      </c>
      <c r="Z452" s="18">
        <f t="shared" si="183"/>
        <v>0</v>
      </c>
      <c r="AA452" s="18">
        <f t="shared" si="184"/>
        <v>0</v>
      </c>
      <c r="AB452" s="18">
        <f t="shared" si="185"/>
        <v>0</v>
      </c>
    </row>
    <row r="453" spans="1:28" s="18" customFormat="1" x14ac:dyDescent="0.25">
      <c r="E453" s="17"/>
      <c r="G453" s="5">
        <f t="shared" si="174"/>
        <v>0</v>
      </c>
      <c r="H453" s="6">
        <f t="shared" si="175"/>
        <v>0</v>
      </c>
      <c r="I453" s="6">
        <f t="shared" si="176"/>
        <v>0</v>
      </c>
      <c r="J453" s="18">
        <v>27</v>
      </c>
      <c r="K453" s="7">
        <f t="shared" si="177"/>
        <v>0</v>
      </c>
      <c r="L453" s="5" t="s">
        <v>30</v>
      </c>
      <c r="M453" s="18">
        <v>2</v>
      </c>
      <c r="N453" s="18">
        <v>0.04</v>
      </c>
      <c r="P453" s="18">
        <v>260</v>
      </c>
      <c r="Q453" s="9">
        <f t="shared" si="178"/>
        <v>10.4</v>
      </c>
      <c r="R453" s="8">
        <f t="shared" si="179"/>
        <v>0</v>
      </c>
      <c r="S453" s="8">
        <f t="shared" si="180"/>
        <v>10.4</v>
      </c>
      <c r="U453" s="8" t="e">
        <f t="shared" si="181"/>
        <v>#DIV/0!</v>
      </c>
      <c r="X453" s="116" t="e">
        <f t="shared" si="182"/>
        <v>#DIV/0!</v>
      </c>
      <c r="Z453" s="18">
        <f t="shared" si="183"/>
        <v>0</v>
      </c>
      <c r="AA453" s="18">
        <f t="shared" si="184"/>
        <v>0</v>
      </c>
      <c r="AB453" s="18">
        <f t="shared" si="185"/>
        <v>0</v>
      </c>
    </row>
    <row r="454" spans="1:28" s="18" customFormat="1" x14ac:dyDescent="0.25">
      <c r="E454" s="17"/>
      <c r="G454" s="5">
        <f t="shared" si="174"/>
        <v>0</v>
      </c>
      <c r="H454" s="6">
        <f t="shared" si="175"/>
        <v>0</v>
      </c>
      <c r="I454" s="6">
        <f t="shared" si="176"/>
        <v>0</v>
      </c>
      <c r="J454" s="18">
        <v>27</v>
      </c>
      <c r="K454" s="7">
        <f t="shared" si="177"/>
        <v>0</v>
      </c>
      <c r="L454" s="5" t="s">
        <v>30</v>
      </c>
      <c r="M454" s="18">
        <v>4</v>
      </c>
      <c r="N454" s="18">
        <v>0.04</v>
      </c>
      <c r="P454" s="18">
        <v>260</v>
      </c>
      <c r="Q454" s="9">
        <f t="shared" si="178"/>
        <v>10.4</v>
      </c>
      <c r="R454" s="8">
        <f t="shared" si="179"/>
        <v>0</v>
      </c>
      <c r="S454" s="8">
        <f t="shared" si="180"/>
        <v>10.4</v>
      </c>
      <c r="U454" s="8" t="e">
        <f t="shared" si="181"/>
        <v>#DIV/0!</v>
      </c>
      <c r="X454" s="116" t="e">
        <f t="shared" si="182"/>
        <v>#DIV/0!</v>
      </c>
      <c r="Z454" s="18">
        <f t="shared" si="183"/>
        <v>0</v>
      </c>
      <c r="AA454" s="18">
        <f t="shared" si="184"/>
        <v>0</v>
      </c>
      <c r="AB454" s="18">
        <f t="shared" si="185"/>
        <v>0</v>
      </c>
    </row>
    <row r="455" spans="1:28" s="18" customFormat="1" x14ac:dyDescent="0.25">
      <c r="E455" s="17"/>
      <c r="G455" s="5">
        <f t="shared" si="174"/>
        <v>0</v>
      </c>
      <c r="H455" s="6">
        <f t="shared" si="175"/>
        <v>0</v>
      </c>
      <c r="I455" s="6">
        <f t="shared" si="176"/>
        <v>0</v>
      </c>
      <c r="J455" s="18">
        <v>27</v>
      </c>
      <c r="K455" s="7">
        <f t="shared" si="177"/>
        <v>0</v>
      </c>
      <c r="L455" s="5" t="s">
        <v>30</v>
      </c>
      <c r="M455" s="18">
        <v>2</v>
      </c>
      <c r="N455" s="18">
        <v>0.03</v>
      </c>
      <c r="P455" s="18">
        <v>260</v>
      </c>
      <c r="Q455" s="9">
        <f t="shared" si="178"/>
        <v>7.8</v>
      </c>
      <c r="R455" s="8">
        <f t="shared" si="179"/>
        <v>0</v>
      </c>
      <c r="S455" s="8">
        <f t="shared" si="180"/>
        <v>7.8</v>
      </c>
      <c r="U455" s="8" t="e">
        <f t="shared" si="181"/>
        <v>#DIV/0!</v>
      </c>
      <c r="X455" s="116" t="e">
        <f t="shared" si="182"/>
        <v>#DIV/0!</v>
      </c>
      <c r="Z455" s="18">
        <f t="shared" si="183"/>
        <v>0</v>
      </c>
      <c r="AA455" s="18">
        <f t="shared" si="184"/>
        <v>0</v>
      </c>
      <c r="AB455" s="18">
        <f t="shared" si="185"/>
        <v>0</v>
      </c>
    </row>
    <row r="456" spans="1:28" s="18" customFormat="1" x14ac:dyDescent="0.25">
      <c r="E456" s="17"/>
      <c r="G456" s="5">
        <f t="shared" si="174"/>
        <v>0</v>
      </c>
      <c r="H456" s="6">
        <f t="shared" si="175"/>
        <v>0</v>
      </c>
      <c r="I456" s="6">
        <f t="shared" si="176"/>
        <v>0</v>
      </c>
      <c r="J456" s="18">
        <v>27</v>
      </c>
      <c r="K456" s="7">
        <f t="shared" si="177"/>
        <v>0</v>
      </c>
      <c r="L456" s="5" t="s">
        <v>30</v>
      </c>
      <c r="M456" s="18">
        <v>4</v>
      </c>
      <c r="N456" s="18">
        <v>0.04</v>
      </c>
      <c r="P456" s="18">
        <v>260</v>
      </c>
      <c r="Q456" s="9">
        <f t="shared" si="178"/>
        <v>10.4</v>
      </c>
      <c r="R456" s="8">
        <f t="shared" si="179"/>
        <v>0</v>
      </c>
      <c r="S456" s="8">
        <f t="shared" si="180"/>
        <v>10.4</v>
      </c>
      <c r="U456" s="8" t="e">
        <f t="shared" si="181"/>
        <v>#DIV/0!</v>
      </c>
      <c r="X456" s="116" t="e">
        <f t="shared" si="182"/>
        <v>#DIV/0!</v>
      </c>
      <c r="Z456" s="18">
        <f t="shared" si="183"/>
        <v>0</v>
      </c>
      <c r="AA456" s="18">
        <f t="shared" si="184"/>
        <v>0</v>
      </c>
      <c r="AB456" s="18">
        <f t="shared" si="185"/>
        <v>0</v>
      </c>
    </row>
    <row r="457" spans="1:28" s="18" customFormat="1" x14ac:dyDescent="0.25">
      <c r="E457" s="17"/>
      <c r="G457" s="5">
        <f t="shared" si="174"/>
        <v>0</v>
      </c>
      <c r="H457" s="6">
        <f t="shared" si="175"/>
        <v>0</v>
      </c>
      <c r="I457" s="6">
        <f t="shared" si="176"/>
        <v>0</v>
      </c>
      <c r="J457" s="18">
        <v>27</v>
      </c>
      <c r="K457" s="7">
        <f t="shared" si="177"/>
        <v>0</v>
      </c>
      <c r="L457" s="5" t="s">
        <v>30</v>
      </c>
      <c r="M457" s="18">
        <v>2</v>
      </c>
      <c r="N457" s="18">
        <v>0.03</v>
      </c>
      <c r="P457" s="18">
        <v>260</v>
      </c>
      <c r="Q457" s="9">
        <f t="shared" si="178"/>
        <v>7.8</v>
      </c>
      <c r="R457" s="8">
        <f t="shared" si="179"/>
        <v>0</v>
      </c>
      <c r="S457" s="8">
        <f t="shared" si="180"/>
        <v>7.8</v>
      </c>
      <c r="U457" s="8" t="e">
        <f t="shared" si="181"/>
        <v>#DIV/0!</v>
      </c>
      <c r="X457" s="116" t="e">
        <f t="shared" si="182"/>
        <v>#DIV/0!</v>
      </c>
      <c r="Z457" s="18">
        <f t="shared" si="183"/>
        <v>0</v>
      </c>
      <c r="AA457" s="18">
        <f t="shared" si="184"/>
        <v>0</v>
      </c>
      <c r="AB457" s="18">
        <f t="shared" si="185"/>
        <v>0</v>
      </c>
    </row>
    <row r="459" spans="1:28" s="17" customFormat="1" x14ac:dyDescent="0.25">
      <c r="A459" s="17">
        <v>100</v>
      </c>
      <c r="B459" s="17">
        <v>14</v>
      </c>
      <c r="C459" s="17">
        <v>1</v>
      </c>
      <c r="D459" s="17" t="s">
        <v>29</v>
      </c>
      <c r="E459" s="18" t="s">
        <v>225</v>
      </c>
      <c r="F459" s="17">
        <v>5.8</v>
      </c>
      <c r="G459" s="10">
        <f>+F459-O459/5</f>
        <v>5.62</v>
      </c>
      <c r="H459" s="11">
        <f>G459*7%</f>
        <v>0.39340000000000003</v>
      </c>
      <c r="I459" s="11">
        <f>G459+H459</f>
        <v>6.0133999999999999</v>
      </c>
      <c r="J459" s="17">
        <v>27</v>
      </c>
      <c r="K459" s="7">
        <f>I459*J459</f>
        <v>162.36179999999999</v>
      </c>
      <c r="L459" s="5" t="s">
        <v>30</v>
      </c>
      <c r="M459" s="17">
        <v>2</v>
      </c>
      <c r="N459" s="17">
        <v>0.6</v>
      </c>
      <c r="O459" s="13">
        <v>0.9</v>
      </c>
      <c r="P459" s="13">
        <v>490</v>
      </c>
      <c r="Q459" s="9">
        <f>N459*P459</f>
        <v>294</v>
      </c>
      <c r="R459" s="7">
        <f>G459*13</f>
        <v>73.06</v>
      </c>
      <c r="S459" s="7">
        <f>+R459+Q459+K459</f>
        <v>529.42179999999996</v>
      </c>
      <c r="T459" s="7">
        <f>S459+S460</f>
        <v>607.42179999999996</v>
      </c>
      <c r="U459" s="7">
        <f>T459/C459</f>
        <v>607.42179999999996</v>
      </c>
      <c r="X459" s="117">
        <f>U459*1.8</f>
        <v>1093.35924</v>
      </c>
      <c r="Y459" s="17">
        <v>1089</v>
      </c>
      <c r="Z459" s="17">
        <f>Y459*8</f>
        <v>8712</v>
      </c>
      <c r="AA459" s="17">
        <f>Y459*3.5</f>
        <v>3811.5</v>
      </c>
      <c r="AB459" s="17">
        <f>Y459*0.9</f>
        <v>980.1</v>
      </c>
    </row>
    <row r="460" spans="1:28" s="17" customFormat="1" x14ac:dyDescent="0.25">
      <c r="E460" s="16" t="s">
        <v>226</v>
      </c>
      <c r="G460" s="10">
        <f>+F460-O460/5</f>
        <v>0</v>
      </c>
      <c r="H460" s="11">
        <f>G460*7%</f>
        <v>0</v>
      </c>
      <c r="I460" s="11">
        <f>G460+H460</f>
        <v>0</v>
      </c>
      <c r="J460" s="13">
        <v>27</v>
      </c>
      <c r="K460" s="7">
        <f>I460*J460</f>
        <v>0</v>
      </c>
      <c r="L460" s="5" t="s">
        <v>30</v>
      </c>
      <c r="M460" s="13">
        <v>12</v>
      </c>
      <c r="N460" s="17">
        <v>0.3</v>
      </c>
      <c r="P460" s="13">
        <v>260</v>
      </c>
      <c r="Q460" s="9">
        <f>N460*P460</f>
        <v>78</v>
      </c>
      <c r="R460" s="7">
        <f>G460*13</f>
        <v>0</v>
      </c>
      <c r="S460" s="7">
        <f>+R460+Q460+K460</f>
        <v>78</v>
      </c>
      <c r="U460" s="7" t="e">
        <f>T460/C460</f>
        <v>#DIV/0!</v>
      </c>
      <c r="X460" s="117" t="e">
        <f>U460*1.8</f>
        <v>#DIV/0!</v>
      </c>
      <c r="Z460" s="17">
        <f>Y460*8</f>
        <v>0</v>
      </c>
      <c r="AA460" s="17">
        <f>Y460*3.5</f>
        <v>0</v>
      </c>
      <c r="AB460" s="17">
        <f>Y460*0.9</f>
        <v>0</v>
      </c>
    </row>
    <row r="462" spans="1:28" s="17" customFormat="1" x14ac:dyDescent="0.25">
      <c r="A462" s="17">
        <v>101</v>
      </c>
      <c r="B462" s="17">
        <v>14</v>
      </c>
      <c r="C462" s="17">
        <v>1</v>
      </c>
      <c r="D462" s="17" t="s">
        <v>29</v>
      </c>
      <c r="E462" s="18" t="s">
        <v>227</v>
      </c>
      <c r="F462" s="17">
        <v>3</v>
      </c>
      <c r="G462" s="10">
        <f>+F462-O462/5</f>
        <v>2.92</v>
      </c>
      <c r="H462" s="11">
        <f>G462*7%</f>
        <v>0.20440000000000003</v>
      </c>
      <c r="I462" s="11">
        <f>G462+H462</f>
        <v>3.1244000000000001</v>
      </c>
      <c r="J462" s="17">
        <v>27</v>
      </c>
      <c r="K462" s="7">
        <f>I462*J462</f>
        <v>84.358800000000002</v>
      </c>
      <c r="L462" s="5" t="s">
        <v>30</v>
      </c>
      <c r="M462" s="17">
        <v>2</v>
      </c>
      <c r="N462" s="17">
        <v>0.3</v>
      </c>
      <c r="O462" s="13">
        <v>0.4</v>
      </c>
      <c r="P462" s="13">
        <v>350</v>
      </c>
      <c r="Q462" s="9">
        <f>N462*P462</f>
        <v>105</v>
      </c>
      <c r="R462" s="7">
        <f>G462*13</f>
        <v>37.96</v>
      </c>
      <c r="S462" s="7">
        <f>+R462+Q462+K462</f>
        <v>227.31880000000001</v>
      </c>
      <c r="T462" s="7">
        <f>S462+S463</f>
        <v>245.81880000000001</v>
      </c>
      <c r="U462" s="7">
        <f>T462/C462</f>
        <v>245.81880000000001</v>
      </c>
      <c r="X462" s="117">
        <f>U462*1.8</f>
        <v>442.47384000000005</v>
      </c>
      <c r="Y462" s="17">
        <v>439</v>
      </c>
      <c r="Z462" s="17">
        <f>Y462*8</f>
        <v>3512</v>
      </c>
      <c r="AA462" s="17">
        <f>Y462*3.5</f>
        <v>1536.5</v>
      </c>
      <c r="AB462" s="17">
        <f>Y462*0.9</f>
        <v>395.1</v>
      </c>
    </row>
    <row r="463" spans="1:28" s="17" customFormat="1" x14ac:dyDescent="0.25">
      <c r="E463" s="16" t="s">
        <v>228</v>
      </c>
      <c r="G463" s="10">
        <f>+F463-O463/5</f>
        <v>0</v>
      </c>
      <c r="H463" s="11">
        <f>G463*7%</f>
        <v>0</v>
      </c>
      <c r="I463" s="11">
        <f>G463+H463</f>
        <v>0</v>
      </c>
      <c r="J463" s="13">
        <v>27</v>
      </c>
      <c r="K463" s="7">
        <f>I463*J463</f>
        <v>0</v>
      </c>
      <c r="L463" s="5" t="s">
        <v>30</v>
      </c>
      <c r="M463" s="13">
        <v>18</v>
      </c>
      <c r="N463" s="17">
        <v>0.1</v>
      </c>
      <c r="P463" s="13">
        <v>185</v>
      </c>
      <c r="Q463" s="9">
        <f>N463*P463</f>
        <v>18.5</v>
      </c>
      <c r="R463" s="7">
        <f>G463*13</f>
        <v>0</v>
      </c>
      <c r="S463" s="7">
        <f>+R463+Q463+K463</f>
        <v>18.5</v>
      </c>
      <c r="U463" s="7" t="e">
        <f>T463/C463</f>
        <v>#DIV/0!</v>
      </c>
      <c r="X463" s="117" t="e">
        <f>U463*1.8</f>
        <v>#DIV/0!</v>
      </c>
      <c r="Z463" s="17">
        <f>Y463*8</f>
        <v>0</v>
      </c>
      <c r="AA463" s="17">
        <f>Y463*3.5</f>
        <v>0</v>
      </c>
      <c r="AB463" s="17">
        <f>Y463*0.9</f>
        <v>0</v>
      </c>
    </row>
    <row r="465" spans="1:28" s="17" customFormat="1" x14ac:dyDescent="0.25">
      <c r="A465" s="17">
        <v>102</v>
      </c>
      <c r="B465" s="17">
        <v>14</v>
      </c>
      <c r="C465" s="17">
        <v>1</v>
      </c>
      <c r="D465" s="17" t="s">
        <v>29</v>
      </c>
      <c r="E465" s="18" t="s">
        <v>229</v>
      </c>
      <c r="F465" s="17">
        <v>3.5</v>
      </c>
      <c r="G465" s="10">
        <f>+F465-O465/5</f>
        <v>3.42</v>
      </c>
      <c r="H465" s="11">
        <f>G465*7%</f>
        <v>0.23940000000000003</v>
      </c>
      <c r="I465" s="11">
        <f>G465+H465</f>
        <v>3.6593999999999998</v>
      </c>
      <c r="J465" s="17">
        <v>27</v>
      </c>
      <c r="K465" s="7">
        <f>I465*J465</f>
        <v>98.803799999999995</v>
      </c>
      <c r="L465" s="5" t="s">
        <v>30</v>
      </c>
      <c r="M465" s="17">
        <v>2</v>
      </c>
      <c r="N465" s="17">
        <v>0.3</v>
      </c>
      <c r="O465" s="13">
        <v>0.4</v>
      </c>
      <c r="P465" s="13">
        <v>350</v>
      </c>
      <c r="Q465" s="9">
        <f>N465*P465</f>
        <v>105</v>
      </c>
      <c r="R465" s="7">
        <f>G465*13</f>
        <v>44.46</v>
      </c>
      <c r="S465" s="7">
        <f>+R465+Q465+K465</f>
        <v>248.2638</v>
      </c>
      <c r="T465" s="7">
        <f>S465+S466</f>
        <v>266.7638</v>
      </c>
      <c r="U465" s="7">
        <f>T465/C465</f>
        <v>266.7638</v>
      </c>
      <c r="X465" s="117">
        <f>U465*1.8</f>
        <v>480.17484000000002</v>
      </c>
      <c r="Y465" s="17">
        <v>479</v>
      </c>
      <c r="Z465" s="17">
        <f>Y465*8</f>
        <v>3832</v>
      </c>
      <c r="AA465" s="17">
        <f>Y465*3.5</f>
        <v>1676.5</v>
      </c>
      <c r="AB465" s="17">
        <f>Y465*0.9</f>
        <v>431.1</v>
      </c>
    </row>
    <row r="466" spans="1:28" s="17" customFormat="1" x14ac:dyDescent="0.25">
      <c r="E466" s="16" t="s">
        <v>230</v>
      </c>
      <c r="G466" s="10">
        <f>+F466-O466/5</f>
        <v>0</v>
      </c>
      <c r="H466" s="11">
        <f>G466*7%</f>
        <v>0</v>
      </c>
      <c r="I466" s="11">
        <f>G466+H466</f>
        <v>0</v>
      </c>
      <c r="J466" s="13">
        <v>27</v>
      </c>
      <c r="K466" s="7">
        <f>I466*J466</f>
        <v>0</v>
      </c>
      <c r="L466" s="5" t="s">
        <v>30</v>
      </c>
      <c r="M466" s="13">
        <v>18</v>
      </c>
      <c r="N466" s="17">
        <v>0.1</v>
      </c>
      <c r="P466" s="13">
        <v>185</v>
      </c>
      <c r="Q466" s="9">
        <f>N466*P466</f>
        <v>18.5</v>
      </c>
      <c r="R466" s="7">
        <f>G466*13</f>
        <v>0</v>
      </c>
      <c r="S466" s="7">
        <f>+R466+Q466+K466</f>
        <v>18.5</v>
      </c>
      <c r="U466" s="7" t="e">
        <f>T466/C466</f>
        <v>#DIV/0!</v>
      </c>
      <c r="X466" s="117" t="e">
        <f>U466*1.8</f>
        <v>#DIV/0!</v>
      </c>
      <c r="Z466" s="17">
        <f>Y466*8</f>
        <v>0</v>
      </c>
      <c r="AA466" s="17">
        <f>Y466*3.5</f>
        <v>0</v>
      </c>
      <c r="AB466" s="17">
        <f>Y466*0.9</f>
        <v>0</v>
      </c>
    </row>
    <row r="468" spans="1:28" s="17" customFormat="1" x14ac:dyDescent="0.25">
      <c r="A468" s="17">
        <v>103</v>
      </c>
      <c r="B468" s="17">
        <v>14</v>
      </c>
      <c r="C468" s="17">
        <v>1</v>
      </c>
      <c r="D468" s="18" t="s">
        <v>29</v>
      </c>
      <c r="E468" s="18" t="s">
        <v>231</v>
      </c>
      <c r="F468" s="17">
        <v>3</v>
      </c>
      <c r="G468" s="10">
        <f>+F468-O468/5</f>
        <v>2.93</v>
      </c>
      <c r="H468" s="11">
        <f>G468*7%</f>
        <v>0.20510000000000003</v>
      </c>
      <c r="I468" s="11">
        <f>G468+H468</f>
        <v>3.1351</v>
      </c>
      <c r="J468" s="17">
        <v>27</v>
      </c>
      <c r="K468" s="7">
        <f>I468*J468</f>
        <v>84.6477</v>
      </c>
      <c r="L468" s="5" t="s">
        <v>30</v>
      </c>
      <c r="M468" s="17">
        <v>2</v>
      </c>
      <c r="N468" s="17">
        <v>0.35</v>
      </c>
      <c r="O468" s="13">
        <v>0.35</v>
      </c>
      <c r="P468" s="13">
        <v>420</v>
      </c>
      <c r="Q468" s="9">
        <f>N468*P468</f>
        <v>147</v>
      </c>
      <c r="R468" s="7">
        <f>G468*13</f>
        <v>38.090000000000003</v>
      </c>
      <c r="S468" s="7">
        <f>+R468+Q468+K468</f>
        <v>269.73770000000002</v>
      </c>
      <c r="T468" s="7">
        <f>S468+S469</f>
        <v>269.73770000000002</v>
      </c>
      <c r="U468" s="7">
        <f>T468/C468</f>
        <v>269.73770000000002</v>
      </c>
      <c r="X468" s="117">
        <f>U468*1.8</f>
        <v>485.52786000000003</v>
      </c>
      <c r="Y468" s="17">
        <v>489</v>
      </c>
      <c r="Z468" s="17">
        <f>Y468*8</f>
        <v>3912</v>
      </c>
      <c r="AA468" s="17">
        <f>Y468*3.5</f>
        <v>1711.5</v>
      </c>
      <c r="AB468" s="17">
        <f>Y468*0.9</f>
        <v>440.1</v>
      </c>
    </row>
    <row r="469" spans="1:28" s="17" customFormat="1" x14ac:dyDescent="0.25">
      <c r="E469" s="16" t="s">
        <v>232</v>
      </c>
      <c r="G469" s="10">
        <f>+F469-O469/5</f>
        <v>0</v>
      </c>
      <c r="H469" s="11">
        <f>G469*7%</f>
        <v>0</v>
      </c>
      <c r="I469" s="11">
        <f>G469+H469</f>
        <v>0</v>
      </c>
      <c r="J469" s="13"/>
      <c r="K469" s="7">
        <f>I469*J469</f>
        <v>0</v>
      </c>
      <c r="L469" s="5"/>
      <c r="M469" s="13"/>
      <c r="P469" s="13"/>
      <c r="Q469" s="9">
        <f>N469*P469</f>
        <v>0</v>
      </c>
      <c r="R469" s="7">
        <f>G469*13</f>
        <v>0</v>
      </c>
      <c r="S469" s="7">
        <f>+R469+Q469+K469</f>
        <v>0</v>
      </c>
      <c r="U469" s="7" t="e">
        <f>T469/C469</f>
        <v>#DIV/0!</v>
      </c>
      <c r="X469" s="117" t="e">
        <f>U469*1.8</f>
        <v>#DIV/0!</v>
      </c>
      <c r="Z469" s="17">
        <f>Y469*8</f>
        <v>0</v>
      </c>
      <c r="AA469" s="17">
        <f>Y469*3.5</f>
        <v>0</v>
      </c>
      <c r="AB469" s="17">
        <f>Y469*0.9</f>
        <v>0</v>
      </c>
    </row>
    <row r="471" spans="1:28" s="17" customFormat="1" x14ac:dyDescent="0.25">
      <c r="A471" s="17">
        <v>104</v>
      </c>
      <c r="B471" s="17">
        <v>14</v>
      </c>
      <c r="C471" s="17">
        <v>1</v>
      </c>
      <c r="D471" s="17" t="s">
        <v>29</v>
      </c>
      <c r="E471" s="18" t="s">
        <v>233</v>
      </c>
      <c r="F471" s="17">
        <v>2.8</v>
      </c>
      <c r="G471" s="10">
        <f>+F471-O471/5</f>
        <v>2.7199999999999998</v>
      </c>
      <c r="H471" s="11">
        <f>G471*7%</f>
        <v>0.19040000000000001</v>
      </c>
      <c r="I471" s="11">
        <f>G471+H471</f>
        <v>2.9103999999999997</v>
      </c>
      <c r="J471" s="17">
        <v>27</v>
      </c>
      <c r="K471" s="7">
        <f>I471*J471</f>
        <v>78.580799999999996</v>
      </c>
      <c r="L471" s="5" t="s">
        <v>30</v>
      </c>
      <c r="M471" s="17">
        <v>2</v>
      </c>
      <c r="N471" s="17">
        <v>0.28000000000000003</v>
      </c>
      <c r="O471" s="13">
        <v>0.4</v>
      </c>
      <c r="P471" s="13">
        <v>350</v>
      </c>
      <c r="Q471" s="9">
        <f>N471*P471</f>
        <v>98.000000000000014</v>
      </c>
      <c r="R471" s="7">
        <f>G471*13</f>
        <v>35.36</v>
      </c>
      <c r="S471" s="7">
        <f>+R471+Q471+K471</f>
        <v>211.94080000000002</v>
      </c>
      <c r="T471" s="7">
        <f>S471+S472</f>
        <v>234.14080000000001</v>
      </c>
      <c r="U471" s="7">
        <f>T471/C471</f>
        <v>234.14080000000001</v>
      </c>
      <c r="X471" s="117">
        <f>U471*1.8</f>
        <v>421.45344000000006</v>
      </c>
      <c r="Y471" s="17">
        <v>419</v>
      </c>
      <c r="Z471" s="17">
        <f>Y471*8</f>
        <v>3352</v>
      </c>
      <c r="AA471" s="17">
        <f>Y471*3.5</f>
        <v>1466.5</v>
      </c>
      <c r="AB471" s="17">
        <f>Y471*0.9</f>
        <v>377.1</v>
      </c>
    </row>
    <row r="472" spans="1:28" s="17" customFormat="1" x14ac:dyDescent="0.25">
      <c r="E472" s="16" t="s">
        <v>234</v>
      </c>
      <c r="G472" s="10">
        <f>+F472-O472/5</f>
        <v>0</v>
      </c>
      <c r="H472" s="11">
        <f>G472*7%</f>
        <v>0</v>
      </c>
      <c r="I472" s="11">
        <f>G472+H472</f>
        <v>0</v>
      </c>
      <c r="J472" s="13">
        <v>27</v>
      </c>
      <c r="K472" s="7">
        <f>I472*J472</f>
        <v>0</v>
      </c>
      <c r="L472" s="5" t="s">
        <v>30</v>
      </c>
      <c r="M472" s="13">
        <v>14</v>
      </c>
      <c r="N472" s="17">
        <v>0.12</v>
      </c>
      <c r="P472" s="13">
        <v>185</v>
      </c>
      <c r="Q472" s="9">
        <f>N472*P472</f>
        <v>22.2</v>
      </c>
      <c r="R472" s="7">
        <f>G472*13</f>
        <v>0</v>
      </c>
      <c r="S472" s="7">
        <f>+R472+Q472+K472</f>
        <v>22.2</v>
      </c>
      <c r="U472" s="7" t="e">
        <f>T472/C472</f>
        <v>#DIV/0!</v>
      </c>
      <c r="X472" s="117" t="e">
        <f>U472*1.8</f>
        <v>#DIV/0!</v>
      </c>
      <c r="Z472" s="17">
        <f>Y472*8</f>
        <v>0</v>
      </c>
      <c r="AA472" s="17">
        <f>Y472*3.5</f>
        <v>0</v>
      </c>
      <c r="AB472" s="17">
        <f>Y472*0.9</f>
        <v>0</v>
      </c>
    </row>
    <row r="474" spans="1:28" s="18" customFormat="1" x14ac:dyDescent="0.25">
      <c r="A474" s="17">
        <v>105</v>
      </c>
      <c r="B474" s="18">
        <v>14</v>
      </c>
      <c r="C474" s="18">
        <v>1</v>
      </c>
      <c r="D474" s="18" t="s">
        <v>29</v>
      </c>
      <c r="E474" s="17" t="s">
        <v>235</v>
      </c>
      <c r="F474" s="18">
        <v>3.9</v>
      </c>
      <c r="G474" s="5">
        <f t="shared" ref="G474:G479" si="186">+F474-O474/5</f>
        <v>3.6999999999999997</v>
      </c>
      <c r="H474" s="6">
        <f t="shared" ref="H474:H479" si="187">G474*7%</f>
        <v>0.25900000000000001</v>
      </c>
      <c r="I474" s="6">
        <f t="shared" ref="I474:I479" si="188">G474+H474</f>
        <v>3.9589999999999996</v>
      </c>
      <c r="J474" s="18">
        <v>27</v>
      </c>
      <c r="K474" s="7">
        <f t="shared" ref="K474:K479" si="189">I474*J474</f>
        <v>106.89299999999999</v>
      </c>
      <c r="L474" s="5" t="s">
        <v>30</v>
      </c>
      <c r="M474" s="18">
        <v>2</v>
      </c>
      <c r="N474" s="18">
        <v>0.6</v>
      </c>
      <c r="O474" s="18">
        <v>1</v>
      </c>
      <c r="P474" s="17">
        <v>490</v>
      </c>
      <c r="Q474" s="9">
        <f t="shared" ref="Q474:Q479" si="190">N474*P474</f>
        <v>294</v>
      </c>
      <c r="R474" s="8">
        <f t="shared" ref="R474:R479" si="191">G474*13</f>
        <v>48.099999999999994</v>
      </c>
      <c r="S474" s="8">
        <f t="shared" ref="S474:S479" si="192">+R474+Q474+K474</f>
        <v>448.99299999999999</v>
      </c>
      <c r="T474" s="8">
        <f>S474+S475+S476+S477+S478+S479</f>
        <v>543.99299999999994</v>
      </c>
      <c r="U474" s="8">
        <f t="shared" ref="U474:U479" si="193">T474/C474</f>
        <v>543.99299999999994</v>
      </c>
      <c r="X474" s="116">
        <f t="shared" ref="X474:X479" si="194">U474*1.8</f>
        <v>979.18739999999991</v>
      </c>
      <c r="Y474" s="18">
        <v>979</v>
      </c>
      <c r="Z474" s="18">
        <f t="shared" ref="Z474:Z479" si="195">Y474*8</f>
        <v>7832</v>
      </c>
      <c r="AA474" s="18">
        <f t="shared" ref="AA474:AA479" si="196">Y474*3.5</f>
        <v>3426.5</v>
      </c>
      <c r="AB474" s="18">
        <f t="shared" ref="AB474:AB479" si="197">Y474*0.9</f>
        <v>881.1</v>
      </c>
    </row>
    <row r="475" spans="1:28" s="18" customFormat="1" x14ac:dyDescent="0.25">
      <c r="E475" s="38" t="s">
        <v>236</v>
      </c>
      <c r="G475" s="5">
        <f t="shared" si="186"/>
        <v>0</v>
      </c>
      <c r="H475" s="6">
        <f t="shared" si="187"/>
        <v>0</v>
      </c>
      <c r="I475" s="6">
        <f t="shared" si="188"/>
        <v>0</v>
      </c>
      <c r="J475" s="18">
        <v>27</v>
      </c>
      <c r="K475" s="7">
        <f t="shared" si="189"/>
        <v>0</v>
      </c>
      <c r="L475" s="5" t="s">
        <v>30</v>
      </c>
      <c r="M475" s="18">
        <v>14</v>
      </c>
      <c r="N475" s="18">
        <v>0.12</v>
      </c>
      <c r="P475" s="13">
        <v>185</v>
      </c>
      <c r="Q475" s="9">
        <f t="shared" si="190"/>
        <v>22.2</v>
      </c>
      <c r="R475" s="8">
        <f t="shared" si="191"/>
        <v>0</v>
      </c>
      <c r="S475" s="8">
        <f t="shared" si="192"/>
        <v>22.2</v>
      </c>
      <c r="U475" s="8" t="e">
        <f t="shared" si="193"/>
        <v>#DIV/0!</v>
      </c>
      <c r="X475" s="116" t="e">
        <f t="shared" si="194"/>
        <v>#DIV/0!</v>
      </c>
      <c r="Y475" s="18">
        <v>0</v>
      </c>
      <c r="Z475" s="18">
        <f t="shared" si="195"/>
        <v>0</v>
      </c>
      <c r="AA475" s="18">
        <f t="shared" si="196"/>
        <v>0</v>
      </c>
      <c r="AB475" s="18">
        <f t="shared" si="197"/>
        <v>0</v>
      </c>
    </row>
    <row r="476" spans="1:28" s="18" customFormat="1" x14ac:dyDescent="0.25">
      <c r="G476" s="5">
        <f t="shared" si="186"/>
        <v>0</v>
      </c>
      <c r="H476" s="6">
        <f t="shared" si="187"/>
        <v>0</v>
      </c>
      <c r="I476" s="6">
        <f t="shared" si="188"/>
        <v>0</v>
      </c>
      <c r="J476" s="18">
        <v>27</v>
      </c>
      <c r="K476" s="7">
        <f t="shared" si="189"/>
        <v>0</v>
      </c>
      <c r="L476" s="5" t="s">
        <v>30</v>
      </c>
      <c r="M476" s="18">
        <v>6</v>
      </c>
      <c r="N476" s="18">
        <v>7.0000000000000007E-2</v>
      </c>
      <c r="P476" s="13">
        <v>260</v>
      </c>
      <c r="Q476" s="9">
        <f t="shared" si="190"/>
        <v>18.200000000000003</v>
      </c>
      <c r="R476" s="8">
        <f t="shared" si="191"/>
        <v>0</v>
      </c>
      <c r="S476" s="8">
        <f t="shared" si="192"/>
        <v>18.200000000000003</v>
      </c>
      <c r="U476" s="8" t="e">
        <f t="shared" si="193"/>
        <v>#DIV/0!</v>
      </c>
      <c r="X476" s="116" t="e">
        <f t="shared" si="194"/>
        <v>#DIV/0!</v>
      </c>
      <c r="Y476" s="18">
        <v>0</v>
      </c>
      <c r="Z476" s="18">
        <f t="shared" si="195"/>
        <v>0</v>
      </c>
      <c r="AA476" s="18">
        <f t="shared" si="196"/>
        <v>0</v>
      </c>
      <c r="AB476" s="18">
        <f t="shared" si="197"/>
        <v>0</v>
      </c>
    </row>
    <row r="477" spans="1:28" s="18" customFormat="1" x14ac:dyDescent="0.25">
      <c r="G477" s="5">
        <f t="shared" si="186"/>
        <v>0</v>
      </c>
      <c r="H477" s="6">
        <f t="shared" si="187"/>
        <v>0</v>
      </c>
      <c r="I477" s="6">
        <f t="shared" si="188"/>
        <v>0</v>
      </c>
      <c r="J477" s="18">
        <v>27</v>
      </c>
      <c r="K477" s="7">
        <f t="shared" si="189"/>
        <v>0</v>
      </c>
      <c r="L477" s="5" t="s">
        <v>30</v>
      </c>
      <c r="M477" s="18">
        <v>6</v>
      </c>
      <c r="N477" s="18">
        <v>7.0000000000000007E-2</v>
      </c>
      <c r="P477" s="13">
        <v>260</v>
      </c>
      <c r="Q477" s="9">
        <f t="shared" si="190"/>
        <v>18.200000000000003</v>
      </c>
      <c r="R477" s="8">
        <f t="shared" si="191"/>
        <v>0</v>
      </c>
      <c r="S477" s="8">
        <f t="shared" si="192"/>
        <v>18.200000000000003</v>
      </c>
      <c r="U477" s="8" t="e">
        <f t="shared" si="193"/>
        <v>#DIV/0!</v>
      </c>
      <c r="X477" s="116" t="e">
        <f t="shared" si="194"/>
        <v>#DIV/0!</v>
      </c>
      <c r="Y477" s="18">
        <v>0</v>
      </c>
      <c r="Z477" s="18">
        <f t="shared" si="195"/>
        <v>0</v>
      </c>
      <c r="AA477" s="18">
        <f t="shared" si="196"/>
        <v>0</v>
      </c>
      <c r="AB477" s="18">
        <f t="shared" si="197"/>
        <v>0</v>
      </c>
    </row>
    <row r="478" spans="1:28" s="18" customFormat="1" x14ac:dyDescent="0.25">
      <c r="G478" s="5">
        <f t="shared" si="186"/>
        <v>0</v>
      </c>
      <c r="H478" s="6">
        <f t="shared" si="187"/>
        <v>0</v>
      </c>
      <c r="I478" s="6">
        <f t="shared" si="188"/>
        <v>0</v>
      </c>
      <c r="J478" s="18">
        <v>27</v>
      </c>
      <c r="K478" s="7">
        <f t="shared" si="189"/>
        <v>0</v>
      </c>
      <c r="L478" s="5" t="s">
        <v>30</v>
      </c>
      <c r="M478" s="18">
        <v>4</v>
      </c>
      <c r="N478" s="18">
        <v>0.06</v>
      </c>
      <c r="P478" s="13">
        <v>260</v>
      </c>
      <c r="Q478" s="9">
        <f t="shared" si="190"/>
        <v>15.6</v>
      </c>
      <c r="R478" s="8">
        <f t="shared" si="191"/>
        <v>0</v>
      </c>
      <c r="S478" s="8">
        <f t="shared" si="192"/>
        <v>15.6</v>
      </c>
      <c r="U478" s="8" t="e">
        <f t="shared" si="193"/>
        <v>#DIV/0!</v>
      </c>
      <c r="X478" s="116" t="e">
        <f t="shared" si="194"/>
        <v>#DIV/0!</v>
      </c>
      <c r="Y478" s="18">
        <v>0</v>
      </c>
      <c r="Z478" s="18">
        <f t="shared" si="195"/>
        <v>0</v>
      </c>
      <c r="AA478" s="18">
        <f t="shared" si="196"/>
        <v>0</v>
      </c>
      <c r="AB478" s="18">
        <f t="shared" si="197"/>
        <v>0</v>
      </c>
    </row>
    <row r="479" spans="1:28" s="18" customFormat="1" x14ac:dyDescent="0.25">
      <c r="G479" s="5">
        <f t="shared" si="186"/>
        <v>0</v>
      </c>
      <c r="H479" s="6">
        <f t="shared" si="187"/>
        <v>0</v>
      </c>
      <c r="I479" s="6">
        <f t="shared" si="188"/>
        <v>0</v>
      </c>
      <c r="J479" s="18">
        <v>27</v>
      </c>
      <c r="K479" s="7">
        <f t="shared" si="189"/>
        <v>0</v>
      </c>
      <c r="L479" s="5" t="s">
        <v>30</v>
      </c>
      <c r="M479" s="18">
        <v>6</v>
      </c>
      <c r="N479" s="18">
        <v>0.08</v>
      </c>
      <c r="P479" s="13">
        <v>260</v>
      </c>
      <c r="Q479" s="9">
        <f t="shared" si="190"/>
        <v>20.8</v>
      </c>
      <c r="R479" s="8">
        <f t="shared" si="191"/>
        <v>0</v>
      </c>
      <c r="S479" s="8">
        <f t="shared" si="192"/>
        <v>20.8</v>
      </c>
      <c r="U479" s="8" t="e">
        <f t="shared" si="193"/>
        <v>#DIV/0!</v>
      </c>
      <c r="X479" s="116" t="e">
        <f t="shared" si="194"/>
        <v>#DIV/0!</v>
      </c>
      <c r="Y479" s="18">
        <v>0</v>
      </c>
      <c r="Z479" s="18">
        <f t="shared" si="195"/>
        <v>0</v>
      </c>
      <c r="AA479" s="18">
        <f t="shared" si="196"/>
        <v>0</v>
      </c>
      <c r="AB479" s="18">
        <f t="shared" si="197"/>
        <v>0</v>
      </c>
    </row>
    <row r="481" spans="1:28" s="17" customFormat="1" x14ac:dyDescent="0.25">
      <c r="A481" s="17">
        <v>106</v>
      </c>
      <c r="B481" s="17">
        <v>14</v>
      </c>
      <c r="C481" s="17">
        <v>1</v>
      </c>
      <c r="D481" s="18" t="s">
        <v>29</v>
      </c>
      <c r="E481" s="18" t="s">
        <v>237</v>
      </c>
      <c r="F481" s="17">
        <v>2.5</v>
      </c>
      <c r="G481" s="10">
        <f>+F481-O481/5</f>
        <v>2.4</v>
      </c>
      <c r="H481" s="11">
        <f>G481*7%</f>
        <v>0.16800000000000001</v>
      </c>
      <c r="I481" s="11">
        <f>G481+H481</f>
        <v>2.5680000000000001</v>
      </c>
      <c r="J481" s="17">
        <v>27</v>
      </c>
      <c r="K481" s="7">
        <f>I481*J481</f>
        <v>69.335999999999999</v>
      </c>
      <c r="L481" s="5" t="s">
        <v>30</v>
      </c>
      <c r="M481" s="17">
        <v>2</v>
      </c>
      <c r="N481" s="17">
        <v>0.33</v>
      </c>
      <c r="O481" s="13">
        <v>0.5</v>
      </c>
      <c r="P481" s="13">
        <v>420</v>
      </c>
      <c r="Q481" s="9">
        <f>N481*P481</f>
        <v>138.6</v>
      </c>
      <c r="R481" s="7">
        <f>G481*13</f>
        <v>31.2</v>
      </c>
      <c r="S481" s="7">
        <f>+R481+Q481+K481</f>
        <v>239.13599999999997</v>
      </c>
      <c r="T481" s="7">
        <f>S481+S482</f>
        <v>270.58599999999996</v>
      </c>
      <c r="U481" s="7">
        <f>T481/C481</f>
        <v>270.58599999999996</v>
      </c>
      <c r="X481" s="117">
        <f>U481*1.8</f>
        <v>487.05479999999994</v>
      </c>
      <c r="Y481" s="17">
        <v>489</v>
      </c>
      <c r="Z481" s="17">
        <f>Y481*8</f>
        <v>3912</v>
      </c>
      <c r="AA481" s="17">
        <f>Y481*3.5</f>
        <v>1711.5</v>
      </c>
      <c r="AB481" s="17">
        <f>Y481*0.9</f>
        <v>440.1</v>
      </c>
    </row>
    <row r="482" spans="1:28" s="17" customFormat="1" x14ac:dyDescent="0.25">
      <c r="E482" s="16" t="s">
        <v>238</v>
      </c>
      <c r="G482" s="10">
        <f>+F482-O482/5</f>
        <v>0</v>
      </c>
      <c r="H482" s="11">
        <f>G482*7%</f>
        <v>0</v>
      </c>
      <c r="I482" s="11">
        <f>G482+H482</f>
        <v>0</v>
      </c>
      <c r="J482" s="13"/>
      <c r="K482" s="7">
        <f>I482*J482</f>
        <v>0</v>
      </c>
      <c r="L482" s="5" t="s">
        <v>30</v>
      </c>
      <c r="M482" s="13">
        <v>22</v>
      </c>
      <c r="N482" s="17">
        <v>0.17</v>
      </c>
      <c r="P482" s="13">
        <v>185</v>
      </c>
      <c r="Q482" s="9">
        <f>N482*P482</f>
        <v>31.450000000000003</v>
      </c>
      <c r="R482" s="7">
        <f>G482*13</f>
        <v>0</v>
      </c>
      <c r="S482" s="7">
        <f>+R482+Q482+K482</f>
        <v>31.450000000000003</v>
      </c>
      <c r="U482" s="7" t="e">
        <f>T482/C482</f>
        <v>#DIV/0!</v>
      </c>
      <c r="X482" s="117" t="e">
        <f>U482*1.8</f>
        <v>#DIV/0!</v>
      </c>
      <c r="Z482" s="17">
        <f>Y482*8</f>
        <v>0</v>
      </c>
      <c r="AA482" s="17">
        <f>Y482*3.5</f>
        <v>0</v>
      </c>
      <c r="AB482" s="17">
        <f>Y482*0.9</f>
        <v>0</v>
      </c>
    </row>
    <row r="484" spans="1:28" s="17" customFormat="1" x14ac:dyDescent="0.25">
      <c r="A484" s="17">
        <v>107</v>
      </c>
      <c r="B484" s="17">
        <v>14</v>
      </c>
      <c r="C484" s="17">
        <v>1</v>
      </c>
      <c r="D484" s="18" t="s">
        <v>29</v>
      </c>
      <c r="E484" s="18" t="s">
        <v>239</v>
      </c>
      <c r="F484" s="17">
        <v>4.9000000000000004</v>
      </c>
      <c r="G484" s="10">
        <f>+F484-O484/5</f>
        <v>4.7200000000000006</v>
      </c>
      <c r="H484" s="11">
        <f>G484*7%</f>
        <v>0.33040000000000008</v>
      </c>
      <c r="I484" s="11">
        <f>G484+H484</f>
        <v>5.0504000000000007</v>
      </c>
      <c r="J484" s="17">
        <v>27</v>
      </c>
      <c r="K484" s="7">
        <f>I484*J484</f>
        <v>136.36080000000001</v>
      </c>
      <c r="L484" s="5" t="s">
        <v>30</v>
      </c>
      <c r="M484" s="18">
        <v>2</v>
      </c>
      <c r="N484" s="17">
        <v>0.6</v>
      </c>
      <c r="O484" s="13">
        <v>0.9</v>
      </c>
      <c r="P484" s="13">
        <v>490</v>
      </c>
      <c r="Q484" s="9">
        <f>N484*P484</f>
        <v>294</v>
      </c>
      <c r="R484" s="7">
        <f>G484*13</f>
        <v>61.360000000000007</v>
      </c>
      <c r="S484" s="7">
        <f>+R484+Q484+K484</f>
        <v>491.72080000000005</v>
      </c>
      <c r="T484" s="7">
        <f>S484+S485</f>
        <v>569.72080000000005</v>
      </c>
      <c r="U484" s="7">
        <f>T484/C484</f>
        <v>569.72080000000005</v>
      </c>
      <c r="X484" s="117">
        <f>U484*1.8</f>
        <v>1025.4974400000001</v>
      </c>
      <c r="Y484" s="17">
        <v>1029</v>
      </c>
      <c r="Z484" s="17">
        <f>Y484*8</f>
        <v>8232</v>
      </c>
      <c r="AA484" s="17">
        <f>Y484*3.5</f>
        <v>3601.5</v>
      </c>
      <c r="AB484" s="17">
        <f>Y484*0.9</f>
        <v>926.1</v>
      </c>
    </row>
    <row r="485" spans="1:28" s="17" customFormat="1" x14ac:dyDescent="0.25">
      <c r="E485" s="16" t="s">
        <v>240</v>
      </c>
      <c r="G485" s="10">
        <f>+F485-O485/5</f>
        <v>0</v>
      </c>
      <c r="H485" s="11">
        <f>G485*7%</f>
        <v>0</v>
      </c>
      <c r="I485" s="11">
        <f>G485+H485</f>
        <v>0</v>
      </c>
      <c r="J485" s="13"/>
      <c r="K485" s="7">
        <f>I485*J485</f>
        <v>0</v>
      </c>
      <c r="L485" s="5" t="s">
        <v>30</v>
      </c>
      <c r="M485" s="13">
        <v>18</v>
      </c>
      <c r="N485" s="17">
        <v>0.3</v>
      </c>
      <c r="P485" s="13">
        <v>260</v>
      </c>
      <c r="Q485" s="9">
        <f>N485*P485</f>
        <v>78</v>
      </c>
      <c r="R485" s="7">
        <f>G485*13</f>
        <v>0</v>
      </c>
      <c r="S485" s="7">
        <f>+R485+Q485+K485</f>
        <v>78</v>
      </c>
      <c r="U485" s="7" t="e">
        <f>T485/C485</f>
        <v>#DIV/0!</v>
      </c>
      <c r="X485" s="117" t="e">
        <f>U485*1.8</f>
        <v>#DIV/0!</v>
      </c>
      <c r="Z485" s="17">
        <f>Y485*8</f>
        <v>0</v>
      </c>
      <c r="AA485" s="17">
        <f>Y485*3.5</f>
        <v>0</v>
      </c>
      <c r="AB485" s="17">
        <f>Y485*0.9</f>
        <v>0</v>
      </c>
    </row>
    <row r="487" spans="1:28" s="18" customFormat="1" x14ac:dyDescent="0.25">
      <c r="A487" s="18">
        <v>108</v>
      </c>
      <c r="B487" s="18">
        <v>14</v>
      </c>
      <c r="C487" s="18">
        <v>1</v>
      </c>
      <c r="D487" s="18" t="s">
        <v>29</v>
      </c>
      <c r="E487" s="18" t="s">
        <v>241</v>
      </c>
      <c r="F487" s="18">
        <v>4.8</v>
      </c>
      <c r="G487" s="5">
        <f>+F487-O487/5</f>
        <v>4.6099999999999994</v>
      </c>
      <c r="H487" s="6">
        <f>G487*7%</f>
        <v>0.32269999999999999</v>
      </c>
      <c r="I487" s="6">
        <f>G487+H487</f>
        <v>4.9326999999999996</v>
      </c>
      <c r="J487" s="18">
        <v>27</v>
      </c>
      <c r="K487" s="7">
        <f>I487*J487</f>
        <v>133.18289999999999</v>
      </c>
      <c r="L487" s="5" t="s">
        <v>30</v>
      </c>
      <c r="M487" s="18">
        <v>2</v>
      </c>
      <c r="N487" s="18">
        <v>0.6</v>
      </c>
      <c r="O487" s="13">
        <v>0.95</v>
      </c>
      <c r="P487" s="13">
        <v>490</v>
      </c>
      <c r="Q487" s="9">
        <f>N487*P487</f>
        <v>294</v>
      </c>
      <c r="R487" s="8">
        <f>G487*13</f>
        <v>59.929999999999993</v>
      </c>
      <c r="S487" s="8">
        <f>+R487+Q487+K487</f>
        <v>487.11289999999997</v>
      </c>
      <c r="T487" s="8">
        <f>S487+S488+S489+S490+S491</f>
        <v>578.11289999999997</v>
      </c>
      <c r="U487" s="8">
        <f>T487/C487</f>
        <v>578.11289999999997</v>
      </c>
      <c r="X487" s="116">
        <f>U487*1.8</f>
        <v>1040.60322</v>
      </c>
      <c r="Y487" s="18">
        <v>1039</v>
      </c>
      <c r="Z487" s="18">
        <f>Y487*8</f>
        <v>8312</v>
      </c>
      <c r="AA487" s="18">
        <f>Y487*3.5</f>
        <v>3636.5</v>
      </c>
      <c r="AB487" s="18">
        <f>Y487*0.9</f>
        <v>935.1</v>
      </c>
    </row>
    <row r="488" spans="1:28" s="18" customFormat="1" x14ac:dyDescent="0.25">
      <c r="E488" s="16" t="s">
        <v>242</v>
      </c>
      <c r="G488" s="5">
        <f>+F488-O488/5</f>
        <v>0</v>
      </c>
      <c r="H488" s="6">
        <f>G488*7%</f>
        <v>0</v>
      </c>
      <c r="I488" s="6">
        <f>G488+H488</f>
        <v>0</v>
      </c>
      <c r="J488" s="18">
        <v>27</v>
      </c>
      <c r="K488" s="7">
        <f>I488*J488</f>
        <v>0</v>
      </c>
      <c r="L488" s="5" t="s">
        <v>30</v>
      </c>
      <c r="M488" s="13">
        <v>6</v>
      </c>
      <c r="N488" s="18">
        <v>0.21</v>
      </c>
      <c r="P488" s="13">
        <v>260</v>
      </c>
      <c r="Q488" s="9">
        <f>N488*P488</f>
        <v>54.6</v>
      </c>
      <c r="R488" s="8">
        <f>G488*13</f>
        <v>0</v>
      </c>
      <c r="S488" s="8">
        <f>+R488+Q488+K488</f>
        <v>54.6</v>
      </c>
      <c r="U488" s="8" t="e">
        <f>T488/C488</f>
        <v>#DIV/0!</v>
      </c>
      <c r="X488" s="116" t="e">
        <f>U488*1.8</f>
        <v>#DIV/0!</v>
      </c>
      <c r="Y488" s="18">
        <v>0</v>
      </c>
      <c r="Z488" s="18">
        <f>Y488*8</f>
        <v>0</v>
      </c>
      <c r="AA488" s="18">
        <f>Y488*3.5</f>
        <v>0</v>
      </c>
      <c r="AB488" s="18">
        <f>Y488*0.9</f>
        <v>0</v>
      </c>
    </row>
    <row r="489" spans="1:28" s="18" customFormat="1" x14ac:dyDescent="0.25">
      <c r="E489" s="17"/>
      <c r="G489" s="5">
        <f>+F489-O489/5</f>
        <v>0</v>
      </c>
      <c r="H489" s="6">
        <f>G489*7%</f>
        <v>0</v>
      </c>
      <c r="I489" s="6">
        <f>G489+H489</f>
        <v>0</v>
      </c>
      <c r="J489" s="18">
        <v>27</v>
      </c>
      <c r="K489" s="7">
        <f>I489*J489</f>
        <v>0</v>
      </c>
      <c r="L489" s="5" t="s">
        <v>30</v>
      </c>
      <c r="M489" s="13">
        <v>2</v>
      </c>
      <c r="N489" s="18">
        <v>0.06</v>
      </c>
      <c r="P489" s="13">
        <v>260</v>
      </c>
      <c r="Q489" s="9">
        <f>N489*P489</f>
        <v>15.6</v>
      </c>
      <c r="R489" s="8">
        <f>G489*13</f>
        <v>0</v>
      </c>
      <c r="S489" s="8">
        <f>+R489+Q489+K489</f>
        <v>15.6</v>
      </c>
      <c r="U489" s="8" t="e">
        <f>T489/C489</f>
        <v>#DIV/0!</v>
      </c>
      <c r="X489" s="116" t="e">
        <f>U489*1.8</f>
        <v>#DIV/0!</v>
      </c>
      <c r="Y489" s="18">
        <v>0</v>
      </c>
      <c r="Z489" s="18">
        <f>Y489*8</f>
        <v>0</v>
      </c>
      <c r="AA489" s="18">
        <f>Y489*3.5</f>
        <v>0</v>
      </c>
      <c r="AB489" s="18">
        <f>Y489*0.9</f>
        <v>0</v>
      </c>
    </row>
    <row r="490" spans="1:28" s="18" customFormat="1" x14ac:dyDescent="0.25">
      <c r="E490" s="17"/>
      <c r="G490" s="5">
        <f>+F490-O490/5</f>
        <v>0</v>
      </c>
      <c r="H490" s="6">
        <f>G490*7%</f>
        <v>0</v>
      </c>
      <c r="I490" s="6">
        <f>G490+H490</f>
        <v>0</v>
      </c>
      <c r="J490" s="18">
        <v>27</v>
      </c>
      <c r="K490" s="7">
        <f>I490*J490</f>
        <v>0</v>
      </c>
      <c r="L490" s="5" t="s">
        <v>30</v>
      </c>
      <c r="M490" s="13">
        <v>2</v>
      </c>
      <c r="N490" s="18">
        <v>0.05</v>
      </c>
      <c r="P490" s="13">
        <v>260</v>
      </c>
      <c r="Q490" s="9">
        <f>N490*P490</f>
        <v>13</v>
      </c>
      <c r="R490" s="8">
        <f>G490*13</f>
        <v>0</v>
      </c>
      <c r="S490" s="8">
        <f>+R490+Q490+K490</f>
        <v>13</v>
      </c>
      <c r="U490" s="8" t="e">
        <f>T490/C490</f>
        <v>#DIV/0!</v>
      </c>
      <c r="X490" s="116" t="e">
        <f>U490*1.8</f>
        <v>#DIV/0!</v>
      </c>
      <c r="Y490" s="18">
        <v>0</v>
      </c>
      <c r="Z490" s="18">
        <f>Y490*8</f>
        <v>0</v>
      </c>
      <c r="AA490" s="18">
        <f>Y490*3.5</f>
        <v>0</v>
      </c>
      <c r="AB490" s="18">
        <f>Y490*0.9</f>
        <v>0</v>
      </c>
    </row>
    <row r="491" spans="1:28" s="18" customFormat="1" x14ac:dyDescent="0.25">
      <c r="G491" s="5">
        <f>+F491-O491/5</f>
        <v>0</v>
      </c>
      <c r="H491" s="6">
        <f>G491*7%</f>
        <v>0</v>
      </c>
      <c r="I491" s="6">
        <f>G491+H491</f>
        <v>0</v>
      </c>
      <c r="J491" s="18">
        <v>27</v>
      </c>
      <c r="K491" s="7">
        <f>I491*J491</f>
        <v>0</v>
      </c>
      <c r="L491" s="5" t="s">
        <v>30</v>
      </c>
      <c r="M491" s="13">
        <v>2</v>
      </c>
      <c r="N491" s="18">
        <v>0.03</v>
      </c>
      <c r="P491" s="13">
        <v>260</v>
      </c>
      <c r="Q491" s="9">
        <f>N491*P491</f>
        <v>7.8</v>
      </c>
      <c r="R491" s="8">
        <f>G491*13</f>
        <v>0</v>
      </c>
      <c r="S491" s="8">
        <f>+R491+Q491+K491</f>
        <v>7.8</v>
      </c>
      <c r="U491" s="8" t="e">
        <f>T491/C491</f>
        <v>#DIV/0!</v>
      </c>
      <c r="X491" s="116" t="e">
        <f>U491*1.8</f>
        <v>#DIV/0!</v>
      </c>
      <c r="Y491" s="18">
        <v>0</v>
      </c>
      <c r="Z491" s="18">
        <f>Y491*8</f>
        <v>0</v>
      </c>
      <c r="AA491" s="18">
        <f>Y491*3.5</f>
        <v>0</v>
      </c>
      <c r="AB491" s="18">
        <f>Y491*0.9</f>
        <v>0</v>
      </c>
    </row>
    <row r="493" spans="1:28" s="18" customFormat="1" x14ac:dyDescent="0.25">
      <c r="A493" s="17">
        <v>109</v>
      </c>
      <c r="B493" s="18">
        <v>14</v>
      </c>
      <c r="C493" s="18">
        <v>1</v>
      </c>
      <c r="D493" s="18" t="s">
        <v>29</v>
      </c>
      <c r="E493" s="17" t="s">
        <v>244</v>
      </c>
      <c r="F493" s="18">
        <v>3.9</v>
      </c>
      <c r="G493" s="5">
        <f t="shared" ref="G493:G499" si="198">+F493-O493/5</f>
        <v>3.6999999999999997</v>
      </c>
      <c r="H493" s="6">
        <f t="shared" ref="H493:H499" si="199">G493*7%</f>
        <v>0.25900000000000001</v>
      </c>
      <c r="I493" s="6">
        <f t="shared" ref="I493:I499" si="200">G493+H493</f>
        <v>3.9589999999999996</v>
      </c>
      <c r="J493" s="18">
        <v>27</v>
      </c>
      <c r="K493" s="7">
        <f t="shared" ref="K493:K499" si="201">I493*J493</f>
        <v>106.89299999999999</v>
      </c>
      <c r="L493" s="5" t="s">
        <v>30</v>
      </c>
      <c r="M493" s="18">
        <v>2</v>
      </c>
      <c r="N493" s="18">
        <v>0.6</v>
      </c>
      <c r="O493" s="18">
        <v>1</v>
      </c>
      <c r="P493" s="18">
        <v>490</v>
      </c>
      <c r="Q493" s="9">
        <f t="shared" ref="Q493:Q499" si="202">N493*P493</f>
        <v>294</v>
      </c>
      <c r="R493" s="8">
        <f t="shared" ref="R493:R499" si="203">G493*13</f>
        <v>48.099999999999994</v>
      </c>
      <c r="S493" s="8">
        <f t="shared" ref="S493:S499" si="204">+R493+Q493+K493</f>
        <v>448.99299999999999</v>
      </c>
      <c r="T493" s="8">
        <f>S493+S494+S495+S496+S497+S498+S499</f>
        <v>554.47299999999996</v>
      </c>
      <c r="U493" s="8">
        <f t="shared" ref="U493:U499" si="205">T493/C493</f>
        <v>554.47299999999996</v>
      </c>
      <c r="X493" s="116">
        <f>U493*1.65</f>
        <v>914.88044999999988</v>
      </c>
      <c r="Y493" s="18">
        <v>909</v>
      </c>
      <c r="Z493" s="18">
        <f t="shared" ref="Z493:Z499" si="206">Y493*8</f>
        <v>7272</v>
      </c>
      <c r="AA493" s="18">
        <f t="shared" ref="AA493:AA499" si="207">Y493*3.5</f>
        <v>3181.5</v>
      </c>
      <c r="AB493" s="18">
        <f t="shared" ref="AB493:AB499" si="208">Y493*0.9</f>
        <v>818.1</v>
      </c>
    </row>
    <row r="494" spans="1:28" s="18" customFormat="1" x14ac:dyDescent="0.25">
      <c r="E494" s="14" t="s">
        <v>243</v>
      </c>
      <c r="G494" s="5">
        <f t="shared" si="198"/>
        <v>0</v>
      </c>
      <c r="H494" s="6">
        <f t="shared" si="199"/>
        <v>0</v>
      </c>
      <c r="I494" s="6">
        <f t="shared" si="200"/>
        <v>0</v>
      </c>
      <c r="J494" s="18">
        <v>27</v>
      </c>
      <c r="K494" s="7">
        <f t="shared" si="201"/>
        <v>0</v>
      </c>
      <c r="L494" s="5" t="s">
        <v>30</v>
      </c>
      <c r="M494" s="18">
        <v>2</v>
      </c>
      <c r="N494" s="18">
        <v>0.05</v>
      </c>
      <c r="P494" s="18">
        <v>260</v>
      </c>
      <c r="Q494" s="9">
        <f t="shared" si="202"/>
        <v>13</v>
      </c>
      <c r="R494" s="8">
        <f t="shared" si="203"/>
        <v>0</v>
      </c>
      <c r="S494" s="8">
        <f t="shared" si="204"/>
        <v>13</v>
      </c>
      <c r="U494" s="8" t="e">
        <f t="shared" si="205"/>
        <v>#DIV/0!</v>
      </c>
      <c r="X494" s="116" t="e">
        <f t="shared" ref="X494:X499" si="209">U494*1.8</f>
        <v>#DIV/0!</v>
      </c>
      <c r="Y494" s="18">
        <v>0</v>
      </c>
      <c r="Z494" s="18">
        <f t="shared" si="206"/>
        <v>0</v>
      </c>
      <c r="AA494" s="18">
        <f t="shared" si="207"/>
        <v>0</v>
      </c>
      <c r="AB494" s="18">
        <f t="shared" si="208"/>
        <v>0</v>
      </c>
    </row>
    <row r="495" spans="1:28" s="18" customFormat="1" x14ac:dyDescent="0.25">
      <c r="E495" s="17"/>
      <c r="G495" s="5">
        <f t="shared" si="198"/>
        <v>0</v>
      </c>
      <c r="H495" s="6">
        <f t="shared" si="199"/>
        <v>0</v>
      </c>
      <c r="I495" s="6">
        <f t="shared" si="200"/>
        <v>0</v>
      </c>
      <c r="J495" s="18">
        <v>27</v>
      </c>
      <c r="K495" s="7">
        <f t="shared" si="201"/>
        <v>0</v>
      </c>
      <c r="L495" s="5" t="s">
        <v>30</v>
      </c>
      <c r="M495" s="18">
        <v>12</v>
      </c>
      <c r="N495" s="18">
        <v>0.22</v>
      </c>
      <c r="P495" s="18">
        <v>260</v>
      </c>
      <c r="Q495" s="9">
        <f t="shared" si="202"/>
        <v>57.2</v>
      </c>
      <c r="R495" s="8">
        <f t="shared" si="203"/>
        <v>0</v>
      </c>
      <c r="S495" s="8">
        <f t="shared" si="204"/>
        <v>57.2</v>
      </c>
      <c r="U495" s="8" t="e">
        <f t="shared" si="205"/>
        <v>#DIV/0!</v>
      </c>
      <c r="X495" s="116" t="e">
        <f t="shared" si="209"/>
        <v>#DIV/0!</v>
      </c>
      <c r="Y495" s="18">
        <v>0</v>
      </c>
      <c r="Z495" s="18">
        <f t="shared" si="206"/>
        <v>0</v>
      </c>
      <c r="AA495" s="18">
        <f t="shared" si="207"/>
        <v>0</v>
      </c>
      <c r="AB495" s="18">
        <f t="shared" si="208"/>
        <v>0</v>
      </c>
    </row>
    <row r="496" spans="1:28" s="18" customFormat="1" x14ac:dyDescent="0.25">
      <c r="E496" s="17"/>
      <c r="G496" s="5">
        <f t="shared" si="198"/>
        <v>0</v>
      </c>
      <c r="H496" s="6">
        <f t="shared" si="199"/>
        <v>0</v>
      </c>
      <c r="I496" s="6">
        <f t="shared" si="200"/>
        <v>0</v>
      </c>
      <c r="J496" s="18">
        <v>27</v>
      </c>
      <c r="K496" s="7">
        <f t="shared" si="201"/>
        <v>0</v>
      </c>
      <c r="L496" s="5" t="s">
        <v>30</v>
      </c>
      <c r="M496" s="18">
        <v>2</v>
      </c>
      <c r="N496" s="18">
        <v>0.06</v>
      </c>
      <c r="P496" s="18">
        <v>260</v>
      </c>
      <c r="Q496" s="9">
        <f t="shared" si="202"/>
        <v>15.6</v>
      </c>
      <c r="R496" s="8">
        <f t="shared" si="203"/>
        <v>0</v>
      </c>
      <c r="S496" s="8">
        <f t="shared" si="204"/>
        <v>15.6</v>
      </c>
      <c r="U496" s="8" t="e">
        <f t="shared" si="205"/>
        <v>#DIV/0!</v>
      </c>
      <c r="X496" s="116" t="e">
        <f t="shared" si="209"/>
        <v>#DIV/0!</v>
      </c>
      <c r="Y496" s="18">
        <v>0</v>
      </c>
      <c r="Z496" s="18">
        <f t="shared" si="206"/>
        <v>0</v>
      </c>
      <c r="AA496" s="18">
        <f t="shared" si="207"/>
        <v>0</v>
      </c>
      <c r="AB496" s="18">
        <f t="shared" si="208"/>
        <v>0</v>
      </c>
    </row>
    <row r="497" spans="1:28" s="18" customFormat="1" x14ac:dyDescent="0.25">
      <c r="E497" s="17"/>
      <c r="G497" s="5">
        <f t="shared" si="198"/>
        <v>0</v>
      </c>
      <c r="H497" s="6">
        <f t="shared" si="199"/>
        <v>0</v>
      </c>
      <c r="I497" s="6">
        <f t="shared" si="200"/>
        <v>0</v>
      </c>
      <c r="J497" s="18">
        <v>27</v>
      </c>
      <c r="K497" s="7">
        <f t="shared" si="201"/>
        <v>0</v>
      </c>
      <c r="L497" s="5" t="s">
        <v>30</v>
      </c>
      <c r="M497" s="18">
        <v>2</v>
      </c>
      <c r="N497" s="18">
        <v>0.03</v>
      </c>
      <c r="P497" s="18">
        <v>260</v>
      </c>
      <c r="Q497" s="9">
        <f t="shared" si="202"/>
        <v>7.8</v>
      </c>
      <c r="R497" s="8">
        <f t="shared" si="203"/>
        <v>0</v>
      </c>
      <c r="S497" s="8">
        <f t="shared" si="204"/>
        <v>7.8</v>
      </c>
      <c r="U497" s="8" t="e">
        <f t="shared" si="205"/>
        <v>#DIV/0!</v>
      </c>
      <c r="X497" s="116" t="e">
        <f t="shared" si="209"/>
        <v>#DIV/0!</v>
      </c>
      <c r="Y497" s="18">
        <v>0</v>
      </c>
      <c r="Z497" s="18">
        <f t="shared" si="206"/>
        <v>0</v>
      </c>
      <c r="AA497" s="18">
        <f t="shared" si="207"/>
        <v>0</v>
      </c>
      <c r="AB497" s="18">
        <f t="shared" si="208"/>
        <v>0</v>
      </c>
    </row>
    <row r="498" spans="1:28" s="18" customFormat="1" x14ac:dyDescent="0.25">
      <c r="E498" s="17"/>
      <c r="G498" s="5">
        <f t="shared" si="198"/>
        <v>0</v>
      </c>
      <c r="H498" s="6">
        <f t="shared" si="199"/>
        <v>0</v>
      </c>
      <c r="I498" s="6">
        <f t="shared" si="200"/>
        <v>0</v>
      </c>
      <c r="J498" s="18">
        <v>27</v>
      </c>
      <c r="K498" s="7">
        <f t="shared" si="201"/>
        <v>0</v>
      </c>
      <c r="L498" s="5" t="s">
        <v>30</v>
      </c>
      <c r="M498" s="18">
        <v>2</v>
      </c>
      <c r="N498" s="18">
        <v>0.04</v>
      </c>
      <c r="P498" s="18">
        <v>260</v>
      </c>
      <c r="Q498" s="9">
        <f t="shared" si="202"/>
        <v>10.4</v>
      </c>
      <c r="R498" s="8">
        <f t="shared" si="203"/>
        <v>0</v>
      </c>
      <c r="S498" s="8">
        <f t="shared" si="204"/>
        <v>10.4</v>
      </c>
      <c r="U498" s="8" t="e">
        <f t="shared" si="205"/>
        <v>#DIV/0!</v>
      </c>
      <c r="X498" s="116" t="e">
        <f t="shared" si="209"/>
        <v>#DIV/0!</v>
      </c>
      <c r="Y498" s="18">
        <v>0</v>
      </c>
      <c r="Z498" s="18">
        <f t="shared" si="206"/>
        <v>0</v>
      </c>
      <c r="AA498" s="18">
        <f t="shared" si="207"/>
        <v>0</v>
      </c>
      <c r="AB498" s="18">
        <f t="shared" si="208"/>
        <v>0</v>
      </c>
    </row>
    <row r="499" spans="1:28" s="18" customFormat="1" x14ac:dyDescent="0.25">
      <c r="E499" s="17"/>
      <c r="G499" s="5">
        <f t="shared" si="198"/>
        <v>0</v>
      </c>
      <c r="H499" s="6">
        <f t="shared" si="199"/>
        <v>0</v>
      </c>
      <c r="I499" s="6">
        <f t="shared" si="200"/>
        <v>0</v>
      </c>
      <c r="J499" s="18">
        <v>27</v>
      </c>
      <c r="K499" s="7">
        <f t="shared" si="201"/>
        <v>0</v>
      </c>
      <c r="L499" s="5" t="s">
        <v>30</v>
      </c>
      <c r="M499" s="18">
        <v>2</v>
      </c>
      <c r="N499" s="18">
        <v>8.0000000000000002E-3</v>
      </c>
      <c r="P499" s="18">
        <v>185</v>
      </c>
      <c r="Q499" s="9">
        <f t="shared" si="202"/>
        <v>1.48</v>
      </c>
      <c r="R499" s="8">
        <f t="shared" si="203"/>
        <v>0</v>
      </c>
      <c r="S499" s="8">
        <f t="shared" si="204"/>
        <v>1.48</v>
      </c>
      <c r="U499" s="8" t="e">
        <f t="shared" si="205"/>
        <v>#DIV/0!</v>
      </c>
      <c r="X499" s="116" t="e">
        <f t="shared" si="209"/>
        <v>#DIV/0!</v>
      </c>
      <c r="Y499" s="18">
        <v>0</v>
      </c>
      <c r="Z499" s="18">
        <f t="shared" si="206"/>
        <v>0</v>
      </c>
      <c r="AA499" s="18">
        <f t="shared" si="207"/>
        <v>0</v>
      </c>
      <c r="AB499" s="18">
        <f t="shared" si="208"/>
        <v>0</v>
      </c>
    </row>
    <row r="501" spans="1:28" s="18" customFormat="1" x14ac:dyDescent="0.25">
      <c r="A501" s="17">
        <v>110</v>
      </c>
      <c r="B501" s="18">
        <v>925</v>
      </c>
      <c r="C501" s="18">
        <v>1</v>
      </c>
      <c r="D501" s="18" t="s">
        <v>36</v>
      </c>
      <c r="E501" s="17" t="s">
        <v>339</v>
      </c>
      <c r="F501" s="17">
        <v>1.5</v>
      </c>
      <c r="G501" s="5">
        <f>+F501-O501/5</f>
        <v>1.48</v>
      </c>
      <c r="H501" s="6">
        <f>G501*7%</f>
        <v>0.10360000000000001</v>
      </c>
      <c r="I501" s="6">
        <f>G501+H501</f>
        <v>1.5835999999999999</v>
      </c>
      <c r="J501" s="18">
        <v>1</v>
      </c>
      <c r="K501" s="7">
        <f>I501*J501</f>
        <v>1.5835999999999999</v>
      </c>
      <c r="L501" s="5" t="s">
        <v>30</v>
      </c>
      <c r="M501" s="18">
        <v>2</v>
      </c>
      <c r="N501" s="18">
        <v>1.7000000000000001E-2</v>
      </c>
      <c r="O501" s="13">
        <v>0.1</v>
      </c>
      <c r="P501" s="13">
        <v>85</v>
      </c>
      <c r="Q501" s="9">
        <f>N501*P501</f>
        <v>1.4450000000000001</v>
      </c>
      <c r="R501" s="8">
        <f>G501*6</f>
        <v>8.879999999999999</v>
      </c>
      <c r="S501" s="8">
        <f>+R501+Q501+K501</f>
        <v>11.9086</v>
      </c>
      <c r="T501" s="8">
        <f>S501+S502+S503</f>
        <v>19.0486</v>
      </c>
      <c r="U501" s="8">
        <f>T501/C501</f>
        <v>19.0486</v>
      </c>
      <c r="X501" s="116">
        <f>U501*2</f>
        <v>38.097200000000001</v>
      </c>
      <c r="Y501" s="18">
        <v>39</v>
      </c>
      <c r="Z501" s="18">
        <f>Y501*8</f>
        <v>312</v>
      </c>
      <c r="AA501" s="18">
        <f>Y501*3.5</f>
        <v>136.5</v>
      </c>
      <c r="AB501" s="18">
        <f>Y501*0.9</f>
        <v>35.1</v>
      </c>
    </row>
    <row r="502" spans="1:28" s="18" customFormat="1" x14ac:dyDescent="0.25">
      <c r="E502" s="42" t="s">
        <v>340</v>
      </c>
      <c r="G502" s="5">
        <f>+F502-O502/5</f>
        <v>0</v>
      </c>
      <c r="H502" s="6">
        <f>G502*7%</f>
        <v>0</v>
      </c>
      <c r="I502" s="6">
        <f>G502+H502</f>
        <v>0</v>
      </c>
      <c r="J502" s="13"/>
      <c r="K502" s="7">
        <f>I502*J502</f>
        <v>0</v>
      </c>
      <c r="L502" s="5" t="s">
        <v>30</v>
      </c>
      <c r="M502" s="23">
        <v>14</v>
      </c>
      <c r="N502" s="18">
        <v>7.8E-2</v>
      </c>
      <c r="P502" s="13">
        <v>85</v>
      </c>
      <c r="Q502" s="9">
        <f>N502*P502</f>
        <v>6.63</v>
      </c>
      <c r="R502" s="8">
        <f>G502*6</f>
        <v>0</v>
      </c>
      <c r="S502" s="8">
        <f>+R502+Q502+K502</f>
        <v>6.63</v>
      </c>
      <c r="U502" s="8" t="e">
        <f>T502/C502</f>
        <v>#DIV/0!</v>
      </c>
      <c r="X502" s="116" t="e">
        <f>U502*1.8</f>
        <v>#DIV/0!</v>
      </c>
      <c r="Y502" s="18">
        <v>0</v>
      </c>
      <c r="Z502" s="18">
        <f>Y502*8</f>
        <v>0</v>
      </c>
      <c r="AA502" s="18">
        <f>Y502*3.5</f>
        <v>0</v>
      </c>
      <c r="AB502" s="18">
        <f>Y502*0.9</f>
        <v>0</v>
      </c>
    </row>
    <row r="503" spans="1:28" s="18" customFormat="1" x14ac:dyDescent="0.25">
      <c r="G503" s="5">
        <f>+F503-O503/5</f>
        <v>0</v>
      </c>
      <c r="H503" s="6">
        <f>G503*7%</f>
        <v>0</v>
      </c>
      <c r="I503" s="6">
        <f>G503+H503</f>
        <v>0</v>
      </c>
      <c r="J503" s="13"/>
      <c r="K503" s="7">
        <f>I503*J503</f>
        <v>0</v>
      </c>
      <c r="L503" s="5" t="s">
        <v>30</v>
      </c>
      <c r="M503" s="23">
        <v>2</v>
      </c>
      <c r="N503" s="18">
        <v>6.0000000000000001E-3</v>
      </c>
      <c r="P503" s="13">
        <v>85</v>
      </c>
      <c r="Q503" s="9">
        <f>N503*P503</f>
        <v>0.51</v>
      </c>
      <c r="R503" s="8">
        <f>G503*6</f>
        <v>0</v>
      </c>
      <c r="S503" s="8">
        <f>+R503+Q503+K503</f>
        <v>0.51</v>
      </c>
      <c r="U503" s="8" t="e">
        <f>T503/C503</f>
        <v>#DIV/0!</v>
      </c>
      <c r="X503" s="116" t="e">
        <f>U503*1.8</f>
        <v>#DIV/0!</v>
      </c>
      <c r="Y503" s="18">
        <v>0</v>
      </c>
      <c r="Z503" s="18">
        <f>Y503*8</f>
        <v>0</v>
      </c>
      <c r="AA503" s="18">
        <f>Y503*3.5</f>
        <v>0</v>
      </c>
      <c r="AB503" s="18">
        <f>Y503*0.9</f>
        <v>0</v>
      </c>
    </row>
    <row r="505" spans="1:28" s="17" customFormat="1" x14ac:dyDescent="0.25">
      <c r="A505" s="17">
        <v>111</v>
      </c>
      <c r="B505" s="17">
        <v>925</v>
      </c>
      <c r="C505" s="17">
        <v>1</v>
      </c>
      <c r="D505" s="18" t="s">
        <v>36</v>
      </c>
      <c r="E505" s="18" t="s">
        <v>341</v>
      </c>
      <c r="F505" s="17">
        <v>1.8</v>
      </c>
      <c r="G505" s="10">
        <f>+F505-O505/5</f>
        <v>1.78</v>
      </c>
      <c r="H505" s="11">
        <f>G505*7%</f>
        <v>0.12460000000000002</v>
      </c>
      <c r="I505" s="11">
        <f>G505+H505</f>
        <v>1.9046000000000001</v>
      </c>
      <c r="J505" s="17">
        <v>1</v>
      </c>
      <c r="K505" s="7">
        <f>I505*J505</f>
        <v>1.9046000000000001</v>
      </c>
      <c r="L505" s="5" t="s">
        <v>30</v>
      </c>
      <c r="M505" s="17">
        <v>48</v>
      </c>
      <c r="N505" s="17">
        <v>0.10100000000000001</v>
      </c>
      <c r="O505" s="13">
        <v>0.1</v>
      </c>
      <c r="P505" s="13">
        <v>85</v>
      </c>
      <c r="Q505" s="9">
        <f>N505*P505</f>
        <v>8.5850000000000009</v>
      </c>
      <c r="R505" s="7">
        <f>G505*6</f>
        <v>10.68</v>
      </c>
      <c r="S505" s="7">
        <f>+R505+Q505+K505</f>
        <v>21.169599999999999</v>
      </c>
      <c r="T505" s="7">
        <f>S505+S506</f>
        <v>21.169599999999999</v>
      </c>
      <c r="U505" s="7">
        <f>T505/C505</f>
        <v>21.169599999999999</v>
      </c>
      <c r="X505" s="117">
        <f>U505*2</f>
        <v>42.339199999999998</v>
      </c>
      <c r="Y505" s="17">
        <v>39</v>
      </c>
      <c r="Z505" s="17">
        <f>Y505*8</f>
        <v>312</v>
      </c>
      <c r="AA505" s="17">
        <f>Y505*3.5</f>
        <v>136.5</v>
      </c>
      <c r="AB505" s="17">
        <f>Y505*0.9</f>
        <v>35.1</v>
      </c>
    </row>
    <row r="506" spans="1:28" s="17" customFormat="1" x14ac:dyDescent="0.25">
      <c r="E506" s="42" t="s">
        <v>342</v>
      </c>
      <c r="G506" s="10">
        <f>+F506-O506/5</f>
        <v>0</v>
      </c>
      <c r="H506" s="11">
        <f>G506*7%</f>
        <v>0</v>
      </c>
      <c r="I506" s="11">
        <f>G506+H506</f>
        <v>0</v>
      </c>
      <c r="J506" s="13"/>
      <c r="K506" s="7">
        <f>I506*J506</f>
        <v>0</v>
      </c>
      <c r="L506" s="5"/>
      <c r="M506" s="13"/>
      <c r="P506" s="13"/>
      <c r="Q506" s="9">
        <f>N506*P506</f>
        <v>0</v>
      </c>
      <c r="R506" s="7">
        <f>G506*6</f>
        <v>0</v>
      </c>
      <c r="S506" s="7">
        <f>+R506+Q506+K506</f>
        <v>0</v>
      </c>
      <c r="U506" s="7" t="e">
        <f>T506/C506</f>
        <v>#DIV/0!</v>
      </c>
      <c r="X506" s="117" t="e">
        <f>U506*1.8</f>
        <v>#DIV/0!</v>
      </c>
      <c r="Z506" s="17">
        <f>Y506*8</f>
        <v>0</v>
      </c>
      <c r="AA506" s="17">
        <f>Y506*3.5</f>
        <v>0</v>
      </c>
      <c r="AB506" s="17">
        <f>Y506*0.9</f>
        <v>0</v>
      </c>
    </row>
    <row r="508" spans="1:28" s="17" customFormat="1" x14ac:dyDescent="0.25">
      <c r="A508" s="17">
        <v>112</v>
      </c>
      <c r="B508" s="17">
        <v>10</v>
      </c>
      <c r="C508" s="17">
        <v>1</v>
      </c>
      <c r="D508" s="18" t="s">
        <v>36</v>
      </c>
      <c r="E508" s="18" t="s">
        <v>344</v>
      </c>
      <c r="F508" s="17">
        <v>2.2999999999999998</v>
      </c>
      <c r="G508" s="10">
        <f>+F508-O508/5</f>
        <v>2.27</v>
      </c>
      <c r="H508" s="11">
        <f>G508*7%</f>
        <v>0.15890000000000001</v>
      </c>
      <c r="I508" s="11">
        <f>G508+H508</f>
        <v>2.4289000000000001</v>
      </c>
      <c r="J508" s="17">
        <v>18</v>
      </c>
      <c r="K508" s="7">
        <f>I508*J508</f>
        <v>43.720199999999998</v>
      </c>
      <c r="L508" s="5" t="s">
        <v>30</v>
      </c>
      <c r="M508" s="17">
        <v>12</v>
      </c>
      <c r="N508" s="17">
        <v>0.15</v>
      </c>
      <c r="O508" s="13">
        <v>0.15</v>
      </c>
      <c r="P508" s="13">
        <v>200</v>
      </c>
      <c r="Q508" s="9">
        <f>N508*P508</f>
        <v>30</v>
      </c>
      <c r="R508" s="7">
        <f>G508*13</f>
        <v>29.51</v>
      </c>
      <c r="S508" s="7">
        <f>+R508+Q508+K508</f>
        <v>103.2302</v>
      </c>
      <c r="T508" s="7">
        <f>S508+S509</f>
        <v>103.2302</v>
      </c>
      <c r="U508" s="7">
        <f>T508/C508</f>
        <v>103.2302</v>
      </c>
      <c r="X508" s="117">
        <f>U508*1.8</f>
        <v>185.81435999999999</v>
      </c>
      <c r="Y508" s="17">
        <v>189</v>
      </c>
      <c r="Z508" s="17">
        <f>Y508*8</f>
        <v>1512</v>
      </c>
      <c r="AA508" s="17">
        <f>Y508*3.5</f>
        <v>661.5</v>
      </c>
      <c r="AB508" s="17">
        <f>Y508*0.9</f>
        <v>170.1</v>
      </c>
    </row>
    <row r="509" spans="1:28" s="17" customFormat="1" x14ac:dyDescent="0.25">
      <c r="E509" s="42" t="s">
        <v>343</v>
      </c>
      <c r="G509" s="10">
        <f>+F509-O509/5</f>
        <v>0</v>
      </c>
      <c r="H509" s="11">
        <f>G509*7%</f>
        <v>0</v>
      </c>
      <c r="I509" s="11">
        <f>G509+H509</f>
        <v>0</v>
      </c>
      <c r="J509" s="13"/>
      <c r="K509" s="7">
        <f>I509*J509</f>
        <v>0</v>
      </c>
      <c r="L509" s="5"/>
      <c r="M509" s="13"/>
      <c r="P509" s="13"/>
      <c r="Q509" s="9">
        <f>N509*P509</f>
        <v>0</v>
      </c>
      <c r="R509" s="7">
        <f>G509*13</f>
        <v>0</v>
      </c>
      <c r="S509" s="7">
        <f>+R509+Q509+K509</f>
        <v>0</v>
      </c>
      <c r="U509" s="7" t="e">
        <f>T509/C509</f>
        <v>#DIV/0!</v>
      </c>
      <c r="X509" s="117" t="e">
        <f>U509*1.8</f>
        <v>#DIV/0!</v>
      </c>
      <c r="Z509" s="17">
        <f>Y509*8</f>
        <v>0</v>
      </c>
      <c r="AA509" s="17">
        <f>Y509*3.5</f>
        <v>0</v>
      </c>
      <c r="AB509" s="17">
        <f>Y509*0.9</f>
        <v>0</v>
      </c>
    </row>
    <row r="511" spans="1:28" s="18" customFormat="1" x14ac:dyDescent="0.25">
      <c r="A511" s="17">
        <v>113</v>
      </c>
      <c r="B511" s="18">
        <v>14</v>
      </c>
      <c r="C511" s="18">
        <v>1</v>
      </c>
      <c r="D511" s="18" t="s">
        <v>29</v>
      </c>
      <c r="E511" s="55" t="s">
        <v>345</v>
      </c>
      <c r="F511" s="18">
        <v>3.9</v>
      </c>
      <c r="G511" s="5">
        <f t="shared" ref="G511:G516" si="210">+F511-O511/5</f>
        <v>3.8</v>
      </c>
      <c r="H511" s="6">
        <f t="shared" ref="H511:H516" si="211">G511*7%</f>
        <v>0.26600000000000001</v>
      </c>
      <c r="I511" s="6">
        <f t="shared" ref="I511:I516" si="212">G511+H511</f>
        <v>4.0659999999999998</v>
      </c>
      <c r="J511" s="18">
        <v>27</v>
      </c>
      <c r="K511" s="7">
        <f t="shared" ref="K511:K516" si="213">I511*J511</f>
        <v>109.782</v>
      </c>
      <c r="L511" s="5" t="s">
        <v>30</v>
      </c>
      <c r="M511" s="18">
        <v>2</v>
      </c>
      <c r="N511" s="18">
        <v>0.3</v>
      </c>
      <c r="O511" s="13">
        <v>0.5</v>
      </c>
      <c r="P511" s="13">
        <v>350</v>
      </c>
      <c r="Q511" s="9">
        <f t="shared" ref="Q511:Q516" si="214">N511*P511</f>
        <v>105</v>
      </c>
      <c r="R511" s="8">
        <f t="shared" ref="R511:R516" si="215">G511*13</f>
        <v>49.4</v>
      </c>
      <c r="S511" s="8">
        <f t="shared" ref="S511:S516" si="216">+R511+Q511+K511</f>
        <v>264.18200000000002</v>
      </c>
      <c r="T511" s="8">
        <f>S511+S512+S513+S514+S515+S516</f>
        <v>308.29200000000003</v>
      </c>
      <c r="U511" s="8">
        <f t="shared" ref="U511:U516" si="217">T511/C511</f>
        <v>308.29200000000003</v>
      </c>
      <c r="X511" s="116">
        <f t="shared" ref="X511:X516" si="218">U511*1.8</f>
        <v>554.92560000000003</v>
      </c>
      <c r="Y511" s="18">
        <v>549</v>
      </c>
      <c r="Z511" s="18">
        <f t="shared" ref="Z511:Z516" si="219">Y511*8</f>
        <v>4392</v>
      </c>
      <c r="AA511" s="18">
        <f t="shared" ref="AA511:AA516" si="220">Y511*3.5</f>
        <v>1921.5</v>
      </c>
      <c r="AB511" s="18">
        <f t="shared" ref="AB511:AB516" si="221">Y511*0.9</f>
        <v>494.1</v>
      </c>
    </row>
    <row r="512" spans="1:28" s="18" customFormat="1" x14ac:dyDescent="0.25">
      <c r="E512" s="53" t="s">
        <v>346</v>
      </c>
      <c r="G512" s="5">
        <f t="shared" si="210"/>
        <v>0</v>
      </c>
      <c r="H512" s="6">
        <f t="shared" si="211"/>
        <v>0</v>
      </c>
      <c r="I512" s="6">
        <f t="shared" si="212"/>
        <v>0</v>
      </c>
      <c r="J512" s="18">
        <v>27</v>
      </c>
      <c r="K512" s="7">
        <f t="shared" si="213"/>
        <v>0</v>
      </c>
      <c r="L512" s="5" t="s">
        <v>30</v>
      </c>
      <c r="M512" s="18">
        <v>12</v>
      </c>
      <c r="N512" s="18">
        <v>0.1</v>
      </c>
      <c r="P512" s="13">
        <v>185</v>
      </c>
      <c r="Q512" s="9">
        <f t="shared" si="214"/>
        <v>18.5</v>
      </c>
      <c r="R512" s="8">
        <f t="shared" si="215"/>
        <v>0</v>
      </c>
      <c r="S512" s="8">
        <f t="shared" si="216"/>
        <v>18.5</v>
      </c>
      <c r="U512" s="8" t="e">
        <f t="shared" si="217"/>
        <v>#DIV/0!</v>
      </c>
      <c r="X512" s="116" t="e">
        <f t="shared" si="218"/>
        <v>#DIV/0!</v>
      </c>
      <c r="Y512" s="18">
        <v>0</v>
      </c>
      <c r="Z512" s="18">
        <f t="shared" si="219"/>
        <v>0</v>
      </c>
      <c r="AA512" s="18">
        <f t="shared" si="220"/>
        <v>0</v>
      </c>
      <c r="AB512" s="18">
        <f t="shared" si="221"/>
        <v>0</v>
      </c>
    </row>
    <row r="513" spans="1:28" s="18" customFormat="1" x14ac:dyDescent="0.25">
      <c r="G513" s="5">
        <f t="shared" si="210"/>
        <v>0</v>
      </c>
      <c r="H513" s="6">
        <f t="shared" si="211"/>
        <v>0</v>
      </c>
      <c r="I513" s="6">
        <f t="shared" si="212"/>
        <v>0</v>
      </c>
      <c r="J513" s="18">
        <v>27</v>
      </c>
      <c r="K513" s="7">
        <f t="shared" si="213"/>
        <v>0</v>
      </c>
      <c r="L513" s="5" t="s">
        <v>30</v>
      </c>
      <c r="M513" s="13">
        <v>2</v>
      </c>
      <c r="N513" s="18">
        <v>0.03</v>
      </c>
      <c r="P513" s="13">
        <v>260</v>
      </c>
      <c r="Q513" s="9">
        <f t="shared" si="214"/>
        <v>7.8</v>
      </c>
      <c r="R513" s="8">
        <f t="shared" si="215"/>
        <v>0</v>
      </c>
      <c r="S513" s="8">
        <f t="shared" si="216"/>
        <v>7.8</v>
      </c>
      <c r="U513" s="8" t="e">
        <f t="shared" si="217"/>
        <v>#DIV/0!</v>
      </c>
      <c r="X513" s="116" t="e">
        <f t="shared" si="218"/>
        <v>#DIV/0!</v>
      </c>
      <c r="Y513" s="18">
        <v>0</v>
      </c>
      <c r="Z513" s="18">
        <f t="shared" si="219"/>
        <v>0</v>
      </c>
      <c r="AA513" s="18">
        <f t="shared" si="220"/>
        <v>0</v>
      </c>
      <c r="AB513" s="18">
        <f t="shared" si="221"/>
        <v>0</v>
      </c>
    </row>
    <row r="514" spans="1:28" s="18" customFormat="1" x14ac:dyDescent="0.25">
      <c r="G514" s="5">
        <f t="shared" si="210"/>
        <v>0</v>
      </c>
      <c r="H514" s="6">
        <f t="shared" si="211"/>
        <v>0</v>
      </c>
      <c r="I514" s="6">
        <f t="shared" si="212"/>
        <v>0</v>
      </c>
      <c r="J514" s="18">
        <v>27</v>
      </c>
      <c r="K514" s="7">
        <f t="shared" si="213"/>
        <v>0</v>
      </c>
      <c r="L514" s="5" t="s">
        <v>30</v>
      </c>
      <c r="M514" s="13">
        <v>2</v>
      </c>
      <c r="N514" s="18">
        <v>1.0999999999999999E-2</v>
      </c>
      <c r="P514" s="13">
        <v>185</v>
      </c>
      <c r="Q514" s="9">
        <f t="shared" si="214"/>
        <v>2.0349999999999997</v>
      </c>
      <c r="R514" s="8">
        <f t="shared" si="215"/>
        <v>0</v>
      </c>
      <c r="S514" s="8">
        <f t="shared" si="216"/>
        <v>2.0349999999999997</v>
      </c>
      <c r="U514" s="8" t="e">
        <f t="shared" si="217"/>
        <v>#DIV/0!</v>
      </c>
      <c r="X514" s="116" t="e">
        <f t="shared" si="218"/>
        <v>#DIV/0!</v>
      </c>
      <c r="Y514" s="18">
        <v>0</v>
      </c>
      <c r="Z514" s="18">
        <f t="shared" si="219"/>
        <v>0</v>
      </c>
      <c r="AA514" s="18">
        <f t="shared" si="220"/>
        <v>0</v>
      </c>
      <c r="AB514" s="18">
        <f t="shared" si="221"/>
        <v>0</v>
      </c>
    </row>
    <row r="515" spans="1:28" s="18" customFormat="1" x14ac:dyDescent="0.25">
      <c r="G515" s="5">
        <f t="shared" si="210"/>
        <v>0</v>
      </c>
      <c r="H515" s="6">
        <f t="shared" si="211"/>
        <v>0</v>
      </c>
      <c r="I515" s="6">
        <f t="shared" si="212"/>
        <v>0</v>
      </c>
      <c r="J515" s="18">
        <v>27</v>
      </c>
      <c r="K515" s="7">
        <f t="shared" si="213"/>
        <v>0</v>
      </c>
      <c r="L515" s="5" t="s">
        <v>30</v>
      </c>
      <c r="M515" s="13">
        <v>2</v>
      </c>
      <c r="N515" s="18">
        <v>0.05</v>
      </c>
      <c r="P515" s="13">
        <v>260</v>
      </c>
      <c r="Q515" s="9">
        <f t="shared" si="214"/>
        <v>13</v>
      </c>
      <c r="R515" s="8">
        <f t="shared" si="215"/>
        <v>0</v>
      </c>
      <c r="S515" s="8">
        <f t="shared" si="216"/>
        <v>13</v>
      </c>
      <c r="U515" s="8" t="e">
        <f t="shared" si="217"/>
        <v>#DIV/0!</v>
      </c>
      <c r="X515" s="116" t="e">
        <f t="shared" si="218"/>
        <v>#DIV/0!</v>
      </c>
      <c r="Y515" s="18">
        <v>0</v>
      </c>
      <c r="Z515" s="18">
        <f t="shared" si="219"/>
        <v>0</v>
      </c>
      <c r="AA515" s="18">
        <f t="shared" si="220"/>
        <v>0</v>
      </c>
      <c r="AB515" s="18">
        <f t="shared" si="221"/>
        <v>0</v>
      </c>
    </row>
    <row r="516" spans="1:28" s="18" customFormat="1" x14ac:dyDescent="0.25">
      <c r="G516" s="5">
        <f t="shared" si="210"/>
        <v>0</v>
      </c>
      <c r="H516" s="6">
        <f t="shared" si="211"/>
        <v>0</v>
      </c>
      <c r="I516" s="6">
        <f t="shared" si="212"/>
        <v>0</v>
      </c>
      <c r="J516" s="18">
        <v>27</v>
      </c>
      <c r="K516" s="7">
        <f t="shared" si="213"/>
        <v>0</v>
      </c>
      <c r="L516" s="5" t="s">
        <v>30</v>
      </c>
      <c r="M516" s="13">
        <v>2</v>
      </c>
      <c r="N516" s="18">
        <v>1.4999999999999999E-2</v>
      </c>
      <c r="P516" s="13">
        <v>185</v>
      </c>
      <c r="Q516" s="9">
        <f t="shared" si="214"/>
        <v>2.7749999999999999</v>
      </c>
      <c r="R516" s="8">
        <f t="shared" si="215"/>
        <v>0</v>
      </c>
      <c r="S516" s="8">
        <f t="shared" si="216"/>
        <v>2.7749999999999999</v>
      </c>
      <c r="U516" s="8" t="e">
        <f t="shared" si="217"/>
        <v>#DIV/0!</v>
      </c>
      <c r="X516" s="116" t="e">
        <f t="shared" si="218"/>
        <v>#DIV/0!</v>
      </c>
      <c r="Y516" s="18">
        <v>0</v>
      </c>
      <c r="Z516" s="18">
        <f t="shared" si="219"/>
        <v>0</v>
      </c>
      <c r="AA516" s="18">
        <f t="shared" si="220"/>
        <v>0</v>
      </c>
      <c r="AB516" s="18">
        <f t="shared" si="221"/>
        <v>0</v>
      </c>
    </row>
    <row r="518" spans="1:28" s="18" customFormat="1" x14ac:dyDescent="0.25">
      <c r="A518" s="18">
        <v>114</v>
      </c>
      <c r="B518" s="18">
        <v>14</v>
      </c>
      <c r="C518" s="18">
        <v>1</v>
      </c>
      <c r="D518" s="18" t="s">
        <v>29</v>
      </c>
      <c r="E518" s="55" t="s">
        <v>347</v>
      </c>
      <c r="F518" s="18">
        <v>3.3</v>
      </c>
      <c r="G518" s="5">
        <f>+F518-O518/5</f>
        <v>3.1999999999999997</v>
      </c>
      <c r="H518" s="6">
        <f>G518*7%</f>
        <v>0.224</v>
      </c>
      <c r="I518" s="6">
        <f>G518+H518</f>
        <v>3.4239999999999999</v>
      </c>
      <c r="J518" s="18">
        <v>27</v>
      </c>
      <c r="K518" s="7">
        <f>I518*J518</f>
        <v>92.447999999999993</v>
      </c>
      <c r="L518" s="5" t="s">
        <v>30</v>
      </c>
      <c r="M518" s="18">
        <v>2</v>
      </c>
      <c r="N518" s="18">
        <v>0.33</v>
      </c>
      <c r="O518" s="13">
        <v>0.5</v>
      </c>
      <c r="P518" s="13">
        <v>420</v>
      </c>
      <c r="Q518" s="9">
        <f>N518*P518</f>
        <v>138.6</v>
      </c>
      <c r="R518" s="8">
        <f>G518*13</f>
        <v>41.599999999999994</v>
      </c>
      <c r="S518" s="8">
        <f>+R518+Q518+K518</f>
        <v>272.64799999999997</v>
      </c>
      <c r="T518" s="8">
        <f>S518+S519+S520+S521+S522</f>
        <v>316.79799999999994</v>
      </c>
      <c r="U518" s="8">
        <f>T518/C518</f>
        <v>316.79799999999994</v>
      </c>
      <c r="X518" s="116">
        <f>U518*1.8</f>
        <v>570.23639999999989</v>
      </c>
      <c r="Y518" s="18">
        <v>569</v>
      </c>
      <c r="Z518" s="18">
        <f>Y518*8</f>
        <v>4552</v>
      </c>
      <c r="AA518" s="18">
        <f>Y518*3.5</f>
        <v>1991.5</v>
      </c>
      <c r="AB518" s="18">
        <f>Y518*0.9</f>
        <v>512.1</v>
      </c>
    </row>
    <row r="519" spans="1:28" s="18" customFormat="1" x14ac:dyDescent="0.25">
      <c r="E519" s="42" t="s">
        <v>348</v>
      </c>
      <c r="G519" s="5">
        <f>+F519-O519/5</f>
        <v>0</v>
      </c>
      <c r="H519" s="6">
        <f>G519*7%</f>
        <v>0</v>
      </c>
      <c r="I519" s="6">
        <f>G519+H519</f>
        <v>0</v>
      </c>
      <c r="J519" s="18">
        <v>27</v>
      </c>
      <c r="K519" s="7">
        <f>I519*J519</f>
        <v>0</v>
      </c>
      <c r="L519" s="5" t="s">
        <v>30</v>
      </c>
      <c r="M519" s="13">
        <v>4</v>
      </c>
      <c r="N519" s="18">
        <v>0.1</v>
      </c>
      <c r="P519" s="13">
        <v>260</v>
      </c>
      <c r="Q519" s="9">
        <f>N519*P519</f>
        <v>26</v>
      </c>
      <c r="R519" s="8">
        <f>G519*13</f>
        <v>0</v>
      </c>
      <c r="S519" s="8">
        <f>+R519+Q519+K519</f>
        <v>26</v>
      </c>
      <c r="U519" s="8" t="e">
        <f>T519/C519</f>
        <v>#DIV/0!</v>
      </c>
      <c r="X519" s="116" t="e">
        <f>U519*1.8</f>
        <v>#DIV/0!</v>
      </c>
      <c r="Y519" s="18">
        <v>0</v>
      </c>
      <c r="Z519" s="18">
        <f>Y519*8</f>
        <v>0</v>
      </c>
      <c r="AA519" s="18">
        <f>Y519*3.5</f>
        <v>0</v>
      </c>
      <c r="AB519" s="18">
        <f>Y519*0.9</f>
        <v>0</v>
      </c>
    </row>
    <row r="520" spans="1:28" s="18" customFormat="1" x14ac:dyDescent="0.25">
      <c r="E520" s="17"/>
      <c r="G520" s="5">
        <f>+F520-O520/5</f>
        <v>0</v>
      </c>
      <c r="H520" s="6">
        <f>G520*7%</f>
        <v>0</v>
      </c>
      <c r="I520" s="6">
        <f>G520+H520</f>
        <v>0</v>
      </c>
      <c r="J520" s="18">
        <v>27</v>
      </c>
      <c r="K520" s="7">
        <f>I520*J520</f>
        <v>0</v>
      </c>
      <c r="L520" s="5" t="s">
        <v>30</v>
      </c>
      <c r="M520" s="13">
        <v>2</v>
      </c>
      <c r="N520" s="18">
        <v>0.04</v>
      </c>
      <c r="P520" s="13">
        <v>260</v>
      </c>
      <c r="Q520" s="9">
        <f>N520*P520</f>
        <v>10.4</v>
      </c>
      <c r="R520" s="8">
        <f>G520*13</f>
        <v>0</v>
      </c>
      <c r="S520" s="8">
        <f>+R520+Q520+K520</f>
        <v>10.4</v>
      </c>
      <c r="U520" s="8" t="e">
        <f>T520/C520</f>
        <v>#DIV/0!</v>
      </c>
      <c r="X520" s="116" t="e">
        <f>U520*1.8</f>
        <v>#DIV/0!</v>
      </c>
      <c r="Y520" s="18">
        <v>0</v>
      </c>
      <c r="Z520" s="18">
        <f>Y520*8</f>
        <v>0</v>
      </c>
      <c r="AA520" s="18">
        <f>Y520*3.5</f>
        <v>0</v>
      </c>
      <c r="AB520" s="18">
        <f>Y520*0.9</f>
        <v>0</v>
      </c>
    </row>
    <row r="521" spans="1:28" s="18" customFormat="1" x14ac:dyDescent="0.25">
      <c r="E521" s="17"/>
      <c r="G521" s="5">
        <f>+F521-O521/5</f>
        <v>0</v>
      </c>
      <c r="H521" s="6">
        <f>G521*7%</f>
        <v>0</v>
      </c>
      <c r="I521" s="6">
        <f>G521+H521</f>
        <v>0</v>
      </c>
      <c r="J521" s="18">
        <v>27</v>
      </c>
      <c r="K521" s="7">
        <f>I521*J521</f>
        <v>0</v>
      </c>
      <c r="L521" s="5" t="s">
        <v>30</v>
      </c>
      <c r="M521" s="13">
        <v>2</v>
      </c>
      <c r="N521" s="18">
        <v>1.7000000000000001E-2</v>
      </c>
      <c r="P521" s="13">
        <v>350</v>
      </c>
      <c r="Q521" s="9">
        <f>N521*P521</f>
        <v>5.95</v>
      </c>
      <c r="R521" s="8">
        <f>G521*13</f>
        <v>0</v>
      </c>
      <c r="S521" s="8">
        <f>+R521+Q521+K521</f>
        <v>5.95</v>
      </c>
      <c r="U521" s="8" t="e">
        <f>T521/C521</f>
        <v>#DIV/0!</v>
      </c>
      <c r="X521" s="116" t="e">
        <f>U521*1.8</f>
        <v>#DIV/0!</v>
      </c>
      <c r="Y521" s="18">
        <v>0</v>
      </c>
      <c r="Z521" s="18">
        <f>Y521*8</f>
        <v>0</v>
      </c>
      <c r="AA521" s="18">
        <f>Y521*3.5</f>
        <v>0</v>
      </c>
      <c r="AB521" s="18">
        <f>Y521*0.9</f>
        <v>0</v>
      </c>
    </row>
    <row r="522" spans="1:28" s="18" customFormat="1" x14ac:dyDescent="0.25">
      <c r="G522" s="5">
        <f>+F522-O522/5</f>
        <v>0</v>
      </c>
      <c r="H522" s="6">
        <f>G522*7%</f>
        <v>0</v>
      </c>
      <c r="I522" s="6">
        <f>G522+H522</f>
        <v>0</v>
      </c>
      <c r="J522" s="18">
        <v>27</v>
      </c>
      <c r="K522" s="7">
        <f>I522*J522</f>
        <v>0</v>
      </c>
      <c r="L522" s="5" t="s">
        <v>30</v>
      </c>
      <c r="M522" s="13">
        <v>4</v>
      </c>
      <c r="N522" s="18">
        <v>1.4999999999999999E-2</v>
      </c>
      <c r="P522" s="13">
        <v>120</v>
      </c>
      <c r="Q522" s="9">
        <f>N522*P522</f>
        <v>1.7999999999999998</v>
      </c>
      <c r="R522" s="8">
        <f>G522*13</f>
        <v>0</v>
      </c>
      <c r="S522" s="8">
        <f>+R522+Q522+K522</f>
        <v>1.7999999999999998</v>
      </c>
      <c r="U522" s="8" t="e">
        <f>T522/C522</f>
        <v>#DIV/0!</v>
      </c>
      <c r="X522" s="116" t="e">
        <f>U522*1.8</f>
        <v>#DIV/0!</v>
      </c>
      <c r="Y522" s="18">
        <v>0</v>
      </c>
      <c r="Z522" s="18">
        <f>Y522*8</f>
        <v>0</v>
      </c>
      <c r="AA522" s="18">
        <f>Y522*3.5</f>
        <v>0</v>
      </c>
      <c r="AB522" s="18">
        <f>Y522*0.9</f>
        <v>0</v>
      </c>
    </row>
    <row r="524" spans="1:28" s="18" customFormat="1" x14ac:dyDescent="0.25">
      <c r="A524" s="17">
        <v>115</v>
      </c>
      <c r="B524" s="18">
        <v>14</v>
      </c>
      <c r="C524" s="18">
        <v>1</v>
      </c>
      <c r="D524" s="18" t="s">
        <v>29</v>
      </c>
      <c r="E524" s="55" t="s">
        <v>349</v>
      </c>
      <c r="F524" s="18">
        <v>3</v>
      </c>
      <c r="G524" s="5">
        <f t="shared" ref="G524:G529" si="222">+F524-O524/5</f>
        <v>2.9</v>
      </c>
      <c r="H524" s="6">
        <f t="shared" ref="H524:H529" si="223">G524*7%</f>
        <v>0.20300000000000001</v>
      </c>
      <c r="I524" s="6">
        <f t="shared" ref="I524:I529" si="224">G524+H524</f>
        <v>3.1029999999999998</v>
      </c>
      <c r="J524" s="18">
        <v>27</v>
      </c>
      <c r="K524" s="7">
        <f t="shared" ref="K524:K529" si="225">I524*J524</f>
        <v>83.780999999999992</v>
      </c>
      <c r="L524" s="5" t="s">
        <v>30</v>
      </c>
      <c r="M524" s="18">
        <v>2</v>
      </c>
      <c r="N524" s="18">
        <v>0.36</v>
      </c>
      <c r="O524" s="13">
        <v>0.5</v>
      </c>
      <c r="P524" s="13">
        <v>420</v>
      </c>
      <c r="Q524" s="9">
        <f t="shared" ref="Q524:Q529" si="226">N524*P524</f>
        <v>151.19999999999999</v>
      </c>
      <c r="R524" s="8">
        <f t="shared" ref="R524:R529" si="227">G524*13</f>
        <v>37.699999999999996</v>
      </c>
      <c r="S524" s="8">
        <f t="shared" ref="S524:S529" si="228">+R524+Q524+K524</f>
        <v>272.68099999999998</v>
      </c>
      <c r="T524" s="8">
        <f>S524+S525+S526+S527+S528+S529</f>
        <v>304.346</v>
      </c>
      <c r="U524" s="8">
        <f t="shared" ref="U524:U529" si="229">T524/C524</f>
        <v>304.346</v>
      </c>
      <c r="X524" s="116">
        <f t="shared" ref="X524:X529" si="230">U524*1.8</f>
        <v>547.82280000000003</v>
      </c>
      <c r="Y524" s="18">
        <v>549</v>
      </c>
      <c r="Z524" s="18">
        <f t="shared" ref="Z524:Z529" si="231">Y524*8</f>
        <v>4392</v>
      </c>
      <c r="AA524" s="18">
        <f t="shared" ref="AA524:AA529" si="232">Y524*3.5</f>
        <v>1921.5</v>
      </c>
      <c r="AB524" s="18">
        <f t="shared" ref="AB524:AB529" si="233">Y524*0.9</f>
        <v>494.1</v>
      </c>
    </row>
    <row r="525" spans="1:28" s="18" customFormat="1" x14ac:dyDescent="0.25">
      <c r="E525" s="53" t="s">
        <v>350</v>
      </c>
      <c r="G525" s="5">
        <f t="shared" si="222"/>
        <v>0</v>
      </c>
      <c r="H525" s="6">
        <f t="shared" si="223"/>
        <v>0</v>
      </c>
      <c r="I525" s="6">
        <f t="shared" si="224"/>
        <v>0</v>
      </c>
      <c r="J525" s="18">
        <v>27</v>
      </c>
      <c r="K525" s="7">
        <f t="shared" si="225"/>
        <v>0</v>
      </c>
      <c r="L525" s="5" t="s">
        <v>30</v>
      </c>
      <c r="M525" s="13">
        <v>4</v>
      </c>
      <c r="N525" s="18">
        <v>3.4000000000000002E-2</v>
      </c>
      <c r="P525" s="13">
        <v>185</v>
      </c>
      <c r="Q525" s="9">
        <f t="shared" si="226"/>
        <v>6.29</v>
      </c>
      <c r="R525" s="8">
        <f t="shared" si="227"/>
        <v>0</v>
      </c>
      <c r="S525" s="8">
        <f t="shared" si="228"/>
        <v>6.29</v>
      </c>
      <c r="U525" s="8" t="e">
        <f t="shared" si="229"/>
        <v>#DIV/0!</v>
      </c>
      <c r="X525" s="116" t="e">
        <f t="shared" si="230"/>
        <v>#DIV/0!</v>
      </c>
      <c r="Y525" s="18">
        <v>0</v>
      </c>
      <c r="Z525" s="18">
        <f t="shared" si="231"/>
        <v>0</v>
      </c>
      <c r="AA525" s="18">
        <f t="shared" si="232"/>
        <v>0</v>
      </c>
      <c r="AB525" s="18">
        <f t="shared" si="233"/>
        <v>0</v>
      </c>
    </row>
    <row r="526" spans="1:28" s="18" customFormat="1" x14ac:dyDescent="0.25">
      <c r="G526" s="5">
        <f t="shared" si="222"/>
        <v>0</v>
      </c>
      <c r="H526" s="6">
        <f t="shared" si="223"/>
        <v>0</v>
      </c>
      <c r="I526" s="6">
        <f t="shared" si="224"/>
        <v>0</v>
      </c>
      <c r="J526" s="18">
        <v>27</v>
      </c>
      <c r="K526" s="7">
        <f t="shared" si="225"/>
        <v>0</v>
      </c>
      <c r="L526" s="5" t="s">
        <v>30</v>
      </c>
      <c r="M526" s="13">
        <v>2</v>
      </c>
      <c r="N526" s="18">
        <v>1.4999999999999999E-2</v>
      </c>
      <c r="P526" s="13">
        <v>185</v>
      </c>
      <c r="Q526" s="9">
        <f t="shared" si="226"/>
        <v>2.7749999999999999</v>
      </c>
      <c r="R526" s="8">
        <f t="shared" si="227"/>
        <v>0</v>
      </c>
      <c r="S526" s="8">
        <f t="shared" si="228"/>
        <v>2.7749999999999999</v>
      </c>
      <c r="U526" s="8" t="e">
        <f t="shared" si="229"/>
        <v>#DIV/0!</v>
      </c>
      <c r="X526" s="116" t="e">
        <f t="shared" si="230"/>
        <v>#DIV/0!</v>
      </c>
      <c r="Y526" s="18">
        <v>0</v>
      </c>
      <c r="Z526" s="18">
        <f t="shared" si="231"/>
        <v>0</v>
      </c>
      <c r="AA526" s="18">
        <f t="shared" si="232"/>
        <v>0</v>
      </c>
      <c r="AB526" s="18">
        <f t="shared" si="233"/>
        <v>0</v>
      </c>
    </row>
    <row r="527" spans="1:28" s="18" customFormat="1" x14ac:dyDescent="0.25">
      <c r="G527" s="5">
        <f t="shared" si="222"/>
        <v>0</v>
      </c>
      <c r="H527" s="6">
        <f t="shared" si="223"/>
        <v>0</v>
      </c>
      <c r="I527" s="6">
        <f t="shared" si="224"/>
        <v>0</v>
      </c>
      <c r="J527" s="18">
        <v>27</v>
      </c>
      <c r="K527" s="7">
        <f t="shared" si="225"/>
        <v>0</v>
      </c>
      <c r="L527" s="5" t="s">
        <v>30</v>
      </c>
      <c r="M527" s="13">
        <v>2</v>
      </c>
      <c r="N527" s="18">
        <v>0.05</v>
      </c>
      <c r="P527" s="13">
        <v>260</v>
      </c>
      <c r="Q527" s="9">
        <f t="shared" si="226"/>
        <v>13</v>
      </c>
      <c r="R527" s="8">
        <f t="shared" si="227"/>
        <v>0</v>
      </c>
      <c r="S527" s="8">
        <f t="shared" si="228"/>
        <v>13</v>
      </c>
      <c r="U527" s="8" t="e">
        <f t="shared" si="229"/>
        <v>#DIV/0!</v>
      </c>
      <c r="X527" s="116" t="e">
        <f t="shared" si="230"/>
        <v>#DIV/0!</v>
      </c>
      <c r="Y527" s="18">
        <v>0</v>
      </c>
      <c r="Z527" s="18">
        <f t="shared" si="231"/>
        <v>0</v>
      </c>
      <c r="AA527" s="18">
        <f t="shared" si="232"/>
        <v>0</v>
      </c>
      <c r="AB527" s="18">
        <f t="shared" si="233"/>
        <v>0</v>
      </c>
    </row>
    <row r="528" spans="1:28" s="18" customFormat="1" x14ac:dyDescent="0.25">
      <c r="G528" s="5">
        <f t="shared" si="222"/>
        <v>0</v>
      </c>
      <c r="H528" s="6">
        <f t="shared" si="223"/>
        <v>0</v>
      </c>
      <c r="I528" s="6">
        <f t="shared" si="224"/>
        <v>0</v>
      </c>
      <c r="J528" s="18">
        <v>27</v>
      </c>
      <c r="K528" s="7">
        <f t="shared" si="225"/>
        <v>0</v>
      </c>
      <c r="L528" s="5" t="s">
        <v>30</v>
      </c>
      <c r="M528" s="13">
        <v>2</v>
      </c>
      <c r="N528" s="18">
        <v>0.03</v>
      </c>
      <c r="P528" s="13">
        <v>260</v>
      </c>
      <c r="Q528" s="9">
        <f t="shared" si="226"/>
        <v>7.8</v>
      </c>
      <c r="R528" s="8">
        <f t="shared" si="227"/>
        <v>0</v>
      </c>
      <c r="S528" s="8">
        <f t="shared" si="228"/>
        <v>7.8</v>
      </c>
      <c r="U528" s="8" t="e">
        <f t="shared" si="229"/>
        <v>#DIV/0!</v>
      </c>
      <c r="X528" s="116" t="e">
        <f t="shared" si="230"/>
        <v>#DIV/0!</v>
      </c>
      <c r="Y528" s="18">
        <v>0</v>
      </c>
      <c r="Z528" s="18">
        <f t="shared" si="231"/>
        <v>0</v>
      </c>
      <c r="AA528" s="18">
        <f t="shared" si="232"/>
        <v>0</v>
      </c>
      <c r="AB528" s="18">
        <f t="shared" si="233"/>
        <v>0</v>
      </c>
    </row>
    <row r="529" spans="1:28" s="18" customFormat="1" x14ac:dyDescent="0.25">
      <c r="G529" s="5">
        <f t="shared" si="222"/>
        <v>0</v>
      </c>
      <c r="H529" s="6">
        <f t="shared" si="223"/>
        <v>0</v>
      </c>
      <c r="I529" s="6">
        <f t="shared" si="224"/>
        <v>0</v>
      </c>
      <c r="J529" s="18">
        <v>27</v>
      </c>
      <c r="K529" s="7">
        <f t="shared" si="225"/>
        <v>0</v>
      </c>
      <c r="L529" s="5" t="s">
        <v>30</v>
      </c>
      <c r="M529" s="13">
        <v>4</v>
      </c>
      <c r="N529" s="18">
        <v>1.4999999999999999E-2</v>
      </c>
      <c r="P529" s="13">
        <v>120</v>
      </c>
      <c r="Q529" s="9">
        <f t="shared" si="226"/>
        <v>1.7999999999999998</v>
      </c>
      <c r="R529" s="8">
        <f t="shared" si="227"/>
        <v>0</v>
      </c>
      <c r="S529" s="8">
        <f t="shared" si="228"/>
        <v>1.7999999999999998</v>
      </c>
      <c r="U529" s="8" t="e">
        <f t="shared" si="229"/>
        <v>#DIV/0!</v>
      </c>
      <c r="X529" s="116" t="e">
        <f t="shared" si="230"/>
        <v>#DIV/0!</v>
      </c>
      <c r="Y529" s="18">
        <v>0</v>
      </c>
      <c r="Z529" s="18">
        <f t="shared" si="231"/>
        <v>0</v>
      </c>
      <c r="AA529" s="18">
        <f t="shared" si="232"/>
        <v>0</v>
      </c>
      <c r="AB529" s="18">
        <f t="shared" si="233"/>
        <v>0</v>
      </c>
    </row>
    <row r="531" spans="1:28" s="18" customFormat="1" x14ac:dyDescent="0.25">
      <c r="A531" s="17">
        <v>116</v>
      </c>
      <c r="B531" s="18">
        <v>14</v>
      </c>
      <c r="C531" s="18">
        <v>1</v>
      </c>
      <c r="D531" s="18" t="s">
        <v>29</v>
      </c>
      <c r="E531" s="54" t="s">
        <v>352</v>
      </c>
      <c r="F531" s="18">
        <v>4.9000000000000004</v>
      </c>
      <c r="G531" s="5">
        <f t="shared" ref="G531:G539" si="234">+F531-O531/5</f>
        <v>4.7700000000000005</v>
      </c>
      <c r="H531" s="6">
        <f t="shared" ref="H531:H539" si="235">G531*7%</f>
        <v>0.33390000000000009</v>
      </c>
      <c r="I531" s="6">
        <f t="shared" ref="I531:I539" si="236">G531+H531</f>
        <v>5.1039000000000003</v>
      </c>
      <c r="J531" s="18">
        <v>27</v>
      </c>
      <c r="K531" s="7">
        <f t="shared" ref="K531:K539" si="237">I531*J531</f>
        <v>137.80530000000002</v>
      </c>
      <c r="L531" s="5" t="s">
        <v>33</v>
      </c>
      <c r="M531" s="18">
        <v>2</v>
      </c>
      <c r="N531" s="18">
        <v>0.5</v>
      </c>
      <c r="O531" s="13">
        <v>0.65</v>
      </c>
      <c r="P531" s="13">
        <v>50</v>
      </c>
      <c r="Q531" s="9">
        <f t="shared" ref="Q531:Q539" si="238">N531*P531</f>
        <v>25</v>
      </c>
      <c r="R531" s="8">
        <f t="shared" ref="R531:R539" si="239">G531*13</f>
        <v>62.010000000000005</v>
      </c>
      <c r="S531" s="8">
        <f t="shared" ref="S531:S539" si="240">+R531+Q531+K531</f>
        <v>224.81530000000004</v>
      </c>
      <c r="T531" s="8">
        <f>S531+S532+S533+S534+S535+S536+S537+S538+S539</f>
        <v>259.46530000000007</v>
      </c>
      <c r="U531" s="8">
        <f t="shared" ref="U531:U539" si="241">T531/C531</f>
        <v>259.46530000000007</v>
      </c>
      <c r="X531" s="116">
        <f>U531*1.8</f>
        <v>467.03754000000015</v>
      </c>
      <c r="Y531" s="18">
        <v>469</v>
      </c>
      <c r="Z531" s="18">
        <f t="shared" ref="Z531:Z539" si="242">Y531*8</f>
        <v>3752</v>
      </c>
      <c r="AA531" s="18">
        <f t="shared" ref="AA531:AA539" si="243">Y531*3.5</f>
        <v>1641.5</v>
      </c>
      <c r="AB531" s="18">
        <f t="shared" ref="AB531:AB539" si="244">Y531*0.9</f>
        <v>422.1</v>
      </c>
    </row>
    <row r="532" spans="1:28" s="18" customFormat="1" x14ac:dyDescent="0.25">
      <c r="E532" s="42" t="s">
        <v>351</v>
      </c>
      <c r="G532" s="5">
        <f t="shared" si="234"/>
        <v>0</v>
      </c>
      <c r="H532" s="6">
        <f t="shared" si="235"/>
        <v>0</v>
      </c>
      <c r="I532" s="6">
        <f t="shared" si="236"/>
        <v>0</v>
      </c>
      <c r="J532" s="18">
        <v>27</v>
      </c>
      <c r="K532" s="7">
        <f t="shared" si="237"/>
        <v>0</v>
      </c>
      <c r="L532" s="5" t="s">
        <v>30</v>
      </c>
      <c r="M532" s="13">
        <v>2</v>
      </c>
      <c r="N532" s="18">
        <v>0.01</v>
      </c>
      <c r="P532" s="13">
        <v>185</v>
      </c>
      <c r="Q532" s="9">
        <f t="shared" si="238"/>
        <v>1.85</v>
      </c>
      <c r="R532" s="8">
        <f t="shared" si="239"/>
        <v>0</v>
      </c>
      <c r="S532" s="8">
        <f t="shared" si="240"/>
        <v>1.85</v>
      </c>
      <c r="U532" s="8" t="e">
        <f t="shared" si="241"/>
        <v>#DIV/0!</v>
      </c>
      <c r="X532" s="116" t="e">
        <f t="shared" ref="X532:X539" si="245">U532*1.8</f>
        <v>#DIV/0!</v>
      </c>
      <c r="Y532" s="18">
        <v>0</v>
      </c>
      <c r="Z532" s="18">
        <f t="shared" si="242"/>
        <v>0</v>
      </c>
      <c r="AA532" s="18">
        <f t="shared" si="243"/>
        <v>0</v>
      </c>
      <c r="AB532" s="18">
        <f t="shared" si="244"/>
        <v>0</v>
      </c>
    </row>
    <row r="533" spans="1:28" s="18" customFormat="1" x14ac:dyDescent="0.25">
      <c r="E533" s="17"/>
      <c r="G533" s="5">
        <f t="shared" si="234"/>
        <v>0</v>
      </c>
      <c r="H533" s="6">
        <f t="shared" si="235"/>
        <v>0</v>
      </c>
      <c r="I533" s="6">
        <f t="shared" si="236"/>
        <v>0</v>
      </c>
      <c r="J533" s="18">
        <v>27</v>
      </c>
      <c r="K533" s="7">
        <f t="shared" si="237"/>
        <v>0</v>
      </c>
      <c r="L533" s="5" t="s">
        <v>30</v>
      </c>
      <c r="M533" s="13">
        <v>2</v>
      </c>
      <c r="N533" s="18">
        <v>0.02</v>
      </c>
      <c r="P533" s="13">
        <v>260</v>
      </c>
      <c r="Q533" s="9">
        <f t="shared" si="238"/>
        <v>5.2</v>
      </c>
      <c r="R533" s="8">
        <f t="shared" si="239"/>
        <v>0</v>
      </c>
      <c r="S533" s="8">
        <f t="shared" si="240"/>
        <v>5.2</v>
      </c>
      <c r="U533" s="8" t="e">
        <f t="shared" si="241"/>
        <v>#DIV/0!</v>
      </c>
      <c r="X533" s="116" t="e">
        <f t="shared" si="245"/>
        <v>#DIV/0!</v>
      </c>
      <c r="Y533" s="18">
        <v>0</v>
      </c>
      <c r="Z533" s="18">
        <f t="shared" si="242"/>
        <v>0</v>
      </c>
      <c r="AA533" s="18">
        <f t="shared" si="243"/>
        <v>0</v>
      </c>
      <c r="AB533" s="18">
        <f t="shared" si="244"/>
        <v>0</v>
      </c>
    </row>
    <row r="534" spans="1:28" s="18" customFormat="1" x14ac:dyDescent="0.25">
      <c r="E534" s="17"/>
      <c r="G534" s="5">
        <f t="shared" si="234"/>
        <v>0</v>
      </c>
      <c r="H534" s="6">
        <f t="shared" si="235"/>
        <v>0</v>
      </c>
      <c r="I534" s="6">
        <f t="shared" si="236"/>
        <v>0</v>
      </c>
      <c r="J534" s="18">
        <v>27</v>
      </c>
      <c r="K534" s="7">
        <f t="shared" si="237"/>
        <v>0</v>
      </c>
      <c r="L534" s="5" t="s">
        <v>30</v>
      </c>
      <c r="M534" s="13">
        <v>2</v>
      </c>
      <c r="N534" s="18">
        <v>1.4999999999999999E-2</v>
      </c>
      <c r="P534" s="13">
        <v>185</v>
      </c>
      <c r="Q534" s="9">
        <f t="shared" si="238"/>
        <v>2.7749999999999999</v>
      </c>
      <c r="R534" s="8">
        <f t="shared" si="239"/>
        <v>0</v>
      </c>
      <c r="S534" s="8">
        <f t="shared" si="240"/>
        <v>2.7749999999999999</v>
      </c>
      <c r="U534" s="8" t="e">
        <f t="shared" si="241"/>
        <v>#DIV/0!</v>
      </c>
      <c r="X534" s="116" t="e">
        <f t="shared" si="245"/>
        <v>#DIV/0!</v>
      </c>
      <c r="Y534" s="18">
        <v>0</v>
      </c>
      <c r="Z534" s="18">
        <f t="shared" si="242"/>
        <v>0</v>
      </c>
      <c r="AA534" s="18">
        <f t="shared" si="243"/>
        <v>0</v>
      </c>
      <c r="AB534" s="18">
        <f t="shared" si="244"/>
        <v>0</v>
      </c>
    </row>
    <row r="535" spans="1:28" s="18" customFormat="1" x14ac:dyDescent="0.25">
      <c r="E535" s="17"/>
      <c r="G535" s="5">
        <f t="shared" si="234"/>
        <v>0</v>
      </c>
      <c r="H535" s="6">
        <f t="shared" si="235"/>
        <v>0</v>
      </c>
      <c r="I535" s="6">
        <f t="shared" si="236"/>
        <v>0</v>
      </c>
      <c r="J535" s="18">
        <v>27</v>
      </c>
      <c r="K535" s="7">
        <f t="shared" si="237"/>
        <v>0</v>
      </c>
      <c r="L535" s="5" t="s">
        <v>30</v>
      </c>
      <c r="M535" s="13">
        <v>2</v>
      </c>
      <c r="N535" s="18">
        <v>1.6E-2</v>
      </c>
      <c r="P535" s="13">
        <v>185</v>
      </c>
      <c r="Q535" s="9">
        <f t="shared" si="238"/>
        <v>2.96</v>
      </c>
      <c r="R535" s="8">
        <f t="shared" si="239"/>
        <v>0</v>
      </c>
      <c r="S535" s="8">
        <f t="shared" si="240"/>
        <v>2.96</v>
      </c>
      <c r="U535" s="8" t="e">
        <f t="shared" si="241"/>
        <v>#DIV/0!</v>
      </c>
      <c r="X535" s="116" t="e">
        <f t="shared" si="245"/>
        <v>#DIV/0!</v>
      </c>
      <c r="Y535" s="18">
        <v>0</v>
      </c>
      <c r="Z535" s="18">
        <f t="shared" si="242"/>
        <v>0</v>
      </c>
      <c r="AA535" s="18">
        <f t="shared" si="243"/>
        <v>0</v>
      </c>
      <c r="AB535" s="18">
        <f t="shared" si="244"/>
        <v>0</v>
      </c>
    </row>
    <row r="536" spans="1:28" s="18" customFormat="1" x14ac:dyDescent="0.25">
      <c r="E536" s="17"/>
      <c r="G536" s="5">
        <f t="shared" si="234"/>
        <v>0</v>
      </c>
      <c r="H536" s="6">
        <f t="shared" si="235"/>
        <v>0</v>
      </c>
      <c r="I536" s="6">
        <f t="shared" si="236"/>
        <v>0</v>
      </c>
      <c r="J536" s="18">
        <v>27</v>
      </c>
      <c r="K536" s="7">
        <f t="shared" si="237"/>
        <v>0</v>
      </c>
      <c r="L536" s="5" t="s">
        <v>30</v>
      </c>
      <c r="M536" s="13">
        <v>2</v>
      </c>
      <c r="N536" s="18">
        <v>1.7000000000000001E-2</v>
      </c>
      <c r="O536" s="13"/>
      <c r="P536" s="13">
        <v>185</v>
      </c>
      <c r="Q536" s="9">
        <f t="shared" si="238"/>
        <v>3.145</v>
      </c>
      <c r="R536" s="8">
        <f t="shared" si="239"/>
        <v>0</v>
      </c>
      <c r="S536" s="8">
        <f t="shared" si="240"/>
        <v>3.145</v>
      </c>
      <c r="U536" s="8" t="e">
        <f t="shared" si="241"/>
        <v>#DIV/0!</v>
      </c>
      <c r="X536" s="116" t="e">
        <f t="shared" si="245"/>
        <v>#DIV/0!</v>
      </c>
      <c r="Y536" s="18">
        <v>0</v>
      </c>
      <c r="Z536" s="18">
        <f t="shared" si="242"/>
        <v>0</v>
      </c>
      <c r="AA536" s="18">
        <f t="shared" si="243"/>
        <v>0</v>
      </c>
      <c r="AB536" s="18">
        <f t="shared" si="244"/>
        <v>0</v>
      </c>
    </row>
    <row r="537" spans="1:28" s="18" customFormat="1" x14ac:dyDescent="0.25">
      <c r="E537" s="17"/>
      <c r="G537" s="5">
        <f t="shared" si="234"/>
        <v>0</v>
      </c>
      <c r="H537" s="6">
        <f t="shared" si="235"/>
        <v>0</v>
      </c>
      <c r="I537" s="6">
        <f t="shared" si="236"/>
        <v>0</v>
      </c>
      <c r="J537" s="18">
        <v>27</v>
      </c>
      <c r="K537" s="7">
        <f t="shared" si="237"/>
        <v>0</v>
      </c>
      <c r="L537" s="5" t="s">
        <v>30</v>
      </c>
      <c r="M537" s="13">
        <v>2</v>
      </c>
      <c r="N537" s="18">
        <v>0.02</v>
      </c>
      <c r="P537" s="13">
        <v>260</v>
      </c>
      <c r="Q537" s="9">
        <f t="shared" si="238"/>
        <v>5.2</v>
      </c>
      <c r="R537" s="8">
        <f t="shared" si="239"/>
        <v>0</v>
      </c>
      <c r="S537" s="8">
        <f t="shared" si="240"/>
        <v>5.2</v>
      </c>
      <c r="U537" s="8" t="e">
        <f t="shared" si="241"/>
        <v>#DIV/0!</v>
      </c>
      <c r="X537" s="116" t="e">
        <f t="shared" si="245"/>
        <v>#DIV/0!</v>
      </c>
      <c r="Y537" s="18">
        <v>0</v>
      </c>
      <c r="Z537" s="18">
        <f t="shared" si="242"/>
        <v>0</v>
      </c>
      <c r="AA537" s="18">
        <f t="shared" si="243"/>
        <v>0</v>
      </c>
      <c r="AB537" s="18">
        <f t="shared" si="244"/>
        <v>0</v>
      </c>
    </row>
    <row r="538" spans="1:28" s="18" customFormat="1" x14ac:dyDescent="0.25">
      <c r="E538" s="17"/>
      <c r="G538" s="5">
        <f t="shared" si="234"/>
        <v>0</v>
      </c>
      <c r="H538" s="6">
        <f t="shared" si="235"/>
        <v>0</v>
      </c>
      <c r="I538" s="6">
        <f t="shared" si="236"/>
        <v>0</v>
      </c>
      <c r="J538" s="18">
        <v>27</v>
      </c>
      <c r="K538" s="7">
        <f t="shared" si="237"/>
        <v>0</v>
      </c>
      <c r="L538" s="5" t="s">
        <v>30</v>
      </c>
      <c r="M538" s="13">
        <v>2</v>
      </c>
      <c r="N538" s="18">
        <v>0.03</v>
      </c>
      <c r="P538" s="13">
        <v>260</v>
      </c>
      <c r="Q538" s="9">
        <f t="shared" si="238"/>
        <v>7.8</v>
      </c>
      <c r="R538" s="8">
        <f t="shared" si="239"/>
        <v>0</v>
      </c>
      <c r="S538" s="8">
        <f t="shared" si="240"/>
        <v>7.8</v>
      </c>
      <c r="U538" s="8" t="e">
        <f t="shared" si="241"/>
        <v>#DIV/0!</v>
      </c>
      <c r="X538" s="116" t="e">
        <f t="shared" si="245"/>
        <v>#DIV/0!</v>
      </c>
      <c r="Y538" s="18">
        <v>0</v>
      </c>
      <c r="Z538" s="18">
        <f t="shared" si="242"/>
        <v>0</v>
      </c>
      <c r="AA538" s="18">
        <f t="shared" si="243"/>
        <v>0</v>
      </c>
      <c r="AB538" s="18">
        <f t="shared" si="244"/>
        <v>0</v>
      </c>
    </row>
    <row r="539" spans="1:28" s="18" customFormat="1" x14ac:dyDescent="0.25">
      <c r="E539" s="17"/>
      <c r="G539" s="5">
        <f t="shared" si="234"/>
        <v>0</v>
      </c>
      <c r="H539" s="6">
        <f t="shared" si="235"/>
        <v>0</v>
      </c>
      <c r="I539" s="6">
        <f t="shared" si="236"/>
        <v>0</v>
      </c>
      <c r="J539" s="18">
        <v>27</v>
      </c>
      <c r="K539" s="7">
        <f t="shared" si="237"/>
        <v>0</v>
      </c>
      <c r="L539" s="5" t="s">
        <v>30</v>
      </c>
      <c r="M539" s="13">
        <v>2</v>
      </c>
      <c r="N539" s="18">
        <v>2.1999999999999999E-2</v>
      </c>
      <c r="P539" s="13">
        <v>260</v>
      </c>
      <c r="Q539" s="9">
        <f t="shared" si="238"/>
        <v>5.72</v>
      </c>
      <c r="R539" s="8">
        <f t="shared" si="239"/>
        <v>0</v>
      </c>
      <c r="S539" s="8">
        <f t="shared" si="240"/>
        <v>5.72</v>
      </c>
      <c r="U539" s="8" t="e">
        <f t="shared" si="241"/>
        <v>#DIV/0!</v>
      </c>
      <c r="X539" s="116" t="e">
        <f t="shared" si="245"/>
        <v>#DIV/0!</v>
      </c>
      <c r="Y539" s="18">
        <v>0</v>
      </c>
      <c r="Z539" s="18">
        <f t="shared" si="242"/>
        <v>0</v>
      </c>
      <c r="AA539" s="18">
        <f t="shared" si="243"/>
        <v>0</v>
      </c>
      <c r="AB539" s="18">
        <f t="shared" si="244"/>
        <v>0</v>
      </c>
    </row>
    <row r="541" spans="1:28" s="18" customFormat="1" x14ac:dyDescent="0.25">
      <c r="A541" s="17">
        <v>117</v>
      </c>
      <c r="B541" s="18">
        <v>14</v>
      </c>
      <c r="C541" s="18">
        <v>1</v>
      </c>
      <c r="D541" s="18" t="s">
        <v>29</v>
      </c>
      <c r="E541" s="12" t="s">
        <v>354</v>
      </c>
      <c r="F541" s="18">
        <v>2.5</v>
      </c>
      <c r="G541" s="5">
        <f t="shared" ref="G541:G546" si="246">+F541-O541/5</f>
        <v>2.38</v>
      </c>
      <c r="H541" s="6">
        <f t="shared" ref="H541:H546" si="247">G541*7%</f>
        <v>0.1666</v>
      </c>
      <c r="I541" s="6">
        <f t="shared" ref="I541:I546" si="248">G541+H541</f>
        <v>2.5465999999999998</v>
      </c>
      <c r="J541" s="18">
        <v>27</v>
      </c>
      <c r="K541" s="7">
        <f t="shared" ref="K541:K546" si="249">I541*J541</f>
        <v>68.758199999999988</v>
      </c>
      <c r="L541" s="5" t="s">
        <v>30</v>
      </c>
      <c r="M541" s="18">
        <v>2</v>
      </c>
      <c r="N541" s="18">
        <v>0.53</v>
      </c>
      <c r="O541" s="13">
        <v>0.6</v>
      </c>
      <c r="P541" s="13">
        <v>470</v>
      </c>
      <c r="Q541" s="9">
        <f t="shared" ref="Q541:Q546" si="250">N541*P541</f>
        <v>249.10000000000002</v>
      </c>
      <c r="R541" s="8">
        <f t="shared" ref="R541:R546" si="251">G541*13</f>
        <v>30.939999999999998</v>
      </c>
      <c r="S541" s="8">
        <f t="shared" ref="S541:S546" si="252">+R541+Q541+K541</f>
        <v>348.79820000000001</v>
      </c>
      <c r="T541" s="8">
        <f>S541+S542+S543+S544+S545+S546</f>
        <v>362.94820000000004</v>
      </c>
      <c r="U541" s="8">
        <f t="shared" ref="U541:U546" si="253">T541/C541</f>
        <v>362.94820000000004</v>
      </c>
      <c r="X541" s="116">
        <f t="shared" ref="X541:X546" si="254">U541*1.8</f>
        <v>653.30676000000005</v>
      </c>
      <c r="Y541" s="18">
        <v>649</v>
      </c>
      <c r="Z541" s="18">
        <f t="shared" ref="Z541:Z546" si="255">Y541*8</f>
        <v>5192</v>
      </c>
      <c r="AA541" s="18">
        <f t="shared" ref="AA541:AA546" si="256">Y541*3.5</f>
        <v>2271.5</v>
      </c>
      <c r="AB541" s="18">
        <f t="shared" ref="AB541:AB546" si="257">Y541*0.9</f>
        <v>584.1</v>
      </c>
    </row>
    <row r="542" spans="1:28" s="18" customFormat="1" x14ac:dyDescent="0.25">
      <c r="E542" s="53" t="s">
        <v>353</v>
      </c>
      <c r="G542" s="5">
        <f t="shared" si="246"/>
        <v>0</v>
      </c>
      <c r="H542" s="6">
        <f t="shared" si="247"/>
        <v>0</v>
      </c>
      <c r="I542" s="6">
        <f t="shared" si="248"/>
        <v>0</v>
      </c>
      <c r="J542" s="18">
        <v>27</v>
      </c>
      <c r="K542" s="7">
        <f t="shared" si="249"/>
        <v>0</v>
      </c>
      <c r="L542" s="5" t="s">
        <v>30</v>
      </c>
      <c r="M542" s="13">
        <v>2</v>
      </c>
      <c r="N542" s="18">
        <v>6.0000000000000001E-3</v>
      </c>
      <c r="P542" s="13">
        <v>120</v>
      </c>
      <c r="Q542" s="9">
        <f t="shared" si="250"/>
        <v>0.72</v>
      </c>
      <c r="R542" s="8">
        <f t="shared" si="251"/>
        <v>0</v>
      </c>
      <c r="S542" s="8">
        <f t="shared" si="252"/>
        <v>0.72</v>
      </c>
      <c r="U542" s="8" t="e">
        <f t="shared" si="253"/>
        <v>#DIV/0!</v>
      </c>
      <c r="X542" s="116" t="e">
        <f t="shared" si="254"/>
        <v>#DIV/0!</v>
      </c>
      <c r="Y542" s="18">
        <v>0</v>
      </c>
      <c r="Z542" s="18">
        <f t="shared" si="255"/>
        <v>0</v>
      </c>
      <c r="AA542" s="18">
        <f t="shared" si="256"/>
        <v>0</v>
      </c>
      <c r="AB542" s="18">
        <f t="shared" si="257"/>
        <v>0</v>
      </c>
    </row>
    <row r="543" spans="1:28" s="18" customFormat="1" x14ac:dyDescent="0.25">
      <c r="G543" s="5">
        <f t="shared" si="246"/>
        <v>0</v>
      </c>
      <c r="H543" s="6">
        <f t="shared" si="247"/>
        <v>0</v>
      </c>
      <c r="I543" s="6">
        <f t="shared" si="248"/>
        <v>0</v>
      </c>
      <c r="J543" s="18">
        <v>27</v>
      </c>
      <c r="K543" s="7">
        <f t="shared" si="249"/>
        <v>0</v>
      </c>
      <c r="L543" s="5" t="s">
        <v>30</v>
      </c>
      <c r="M543" s="13">
        <v>2</v>
      </c>
      <c r="N543" s="18">
        <v>8.0000000000000002E-3</v>
      </c>
      <c r="P543" s="13">
        <v>185</v>
      </c>
      <c r="Q543" s="9">
        <f t="shared" si="250"/>
        <v>1.48</v>
      </c>
      <c r="R543" s="8">
        <f t="shared" si="251"/>
        <v>0</v>
      </c>
      <c r="S543" s="8">
        <f t="shared" si="252"/>
        <v>1.48</v>
      </c>
      <c r="U543" s="8" t="e">
        <f t="shared" si="253"/>
        <v>#DIV/0!</v>
      </c>
      <c r="X543" s="116" t="e">
        <f t="shared" si="254"/>
        <v>#DIV/0!</v>
      </c>
      <c r="Y543" s="18">
        <v>0</v>
      </c>
      <c r="Z543" s="18">
        <f t="shared" si="255"/>
        <v>0</v>
      </c>
      <c r="AA543" s="18">
        <f t="shared" si="256"/>
        <v>0</v>
      </c>
      <c r="AB543" s="18">
        <f t="shared" si="257"/>
        <v>0</v>
      </c>
    </row>
    <row r="544" spans="1:28" s="18" customFormat="1" x14ac:dyDescent="0.25">
      <c r="G544" s="5">
        <f t="shared" si="246"/>
        <v>0</v>
      </c>
      <c r="H544" s="6">
        <f t="shared" si="247"/>
        <v>0</v>
      </c>
      <c r="I544" s="6">
        <f t="shared" si="248"/>
        <v>0</v>
      </c>
      <c r="J544" s="18">
        <v>27</v>
      </c>
      <c r="K544" s="7">
        <f t="shared" si="249"/>
        <v>0</v>
      </c>
      <c r="L544" s="5" t="s">
        <v>30</v>
      </c>
      <c r="M544" s="13">
        <v>4</v>
      </c>
      <c r="N544" s="18">
        <v>0.01</v>
      </c>
      <c r="P544" s="13">
        <v>120</v>
      </c>
      <c r="Q544" s="9">
        <f t="shared" si="250"/>
        <v>1.2</v>
      </c>
      <c r="R544" s="8">
        <f t="shared" si="251"/>
        <v>0</v>
      </c>
      <c r="S544" s="8">
        <f t="shared" si="252"/>
        <v>1.2</v>
      </c>
      <c r="U544" s="8" t="e">
        <f t="shared" si="253"/>
        <v>#DIV/0!</v>
      </c>
      <c r="X544" s="116" t="e">
        <f t="shared" si="254"/>
        <v>#DIV/0!</v>
      </c>
      <c r="Y544" s="18">
        <v>0</v>
      </c>
      <c r="Z544" s="18">
        <f t="shared" si="255"/>
        <v>0</v>
      </c>
      <c r="AA544" s="18">
        <f t="shared" si="256"/>
        <v>0</v>
      </c>
      <c r="AB544" s="18">
        <f t="shared" si="257"/>
        <v>0</v>
      </c>
    </row>
    <row r="545" spans="1:28" s="18" customFormat="1" x14ac:dyDescent="0.25">
      <c r="G545" s="5">
        <f t="shared" si="246"/>
        <v>0</v>
      </c>
      <c r="H545" s="6">
        <f t="shared" si="247"/>
        <v>0</v>
      </c>
      <c r="I545" s="6">
        <f t="shared" si="248"/>
        <v>0</v>
      </c>
      <c r="J545" s="18">
        <v>27</v>
      </c>
      <c r="K545" s="7">
        <f t="shared" si="249"/>
        <v>0</v>
      </c>
      <c r="L545" s="5" t="s">
        <v>30</v>
      </c>
      <c r="M545" s="13">
        <v>4</v>
      </c>
      <c r="N545" s="18">
        <v>0.03</v>
      </c>
      <c r="P545" s="13">
        <v>185</v>
      </c>
      <c r="Q545" s="9">
        <f t="shared" si="250"/>
        <v>5.55</v>
      </c>
      <c r="R545" s="8">
        <f t="shared" si="251"/>
        <v>0</v>
      </c>
      <c r="S545" s="8">
        <f t="shared" si="252"/>
        <v>5.55</v>
      </c>
      <c r="U545" s="8" t="e">
        <f t="shared" si="253"/>
        <v>#DIV/0!</v>
      </c>
      <c r="X545" s="116" t="e">
        <f t="shared" si="254"/>
        <v>#DIV/0!</v>
      </c>
      <c r="Y545" s="18">
        <v>0</v>
      </c>
      <c r="Z545" s="18">
        <f t="shared" si="255"/>
        <v>0</v>
      </c>
      <c r="AA545" s="18">
        <f t="shared" si="256"/>
        <v>0</v>
      </c>
      <c r="AB545" s="18">
        <f t="shared" si="257"/>
        <v>0</v>
      </c>
    </row>
    <row r="546" spans="1:28" s="18" customFormat="1" x14ac:dyDescent="0.25">
      <c r="G546" s="5">
        <f t="shared" si="246"/>
        <v>0</v>
      </c>
      <c r="H546" s="6">
        <f t="shared" si="247"/>
        <v>0</v>
      </c>
      <c r="I546" s="6">
        <f t="shared" si="248"/>
        <v>0</v>
      </c>
      <c r="J546" s="18">
        <v>27</v>
      </c>
      <c r="K546" s="7">
        <f t="shared" si="249"/>
        <v>0</v>
      </c>
      <c r="L546" s="5" t="s">
        <v>30</v>
      </c>
      <c r="M546" s="13">
        <v>2</v>
      </c>
      <c r="N546" s="18">
        <v>0.02</v>
      </c>
      <c r="P546" s="13">
        <v>260</v>
      </c>
      <c r="Q546" s="9">
        <f t="shared" si="250"/>
        <v>5.2</v>
      </c>
      <c r="R546" s="8">
        <f t="shared" si="251"/>
        <v>0</v>
      </c>
      <c r="S546" s="8">
        <f t="shared" si="252"/>
        <v>5.2</v>
      </c>
      <c r="U546" s="8" t="e">
        <f t="shared" si="253"/>
        <v>#DIV/0!</v>
      </c>
      <c r="X546" s="116" t="e">
        <f t="shared" si="254"/>
        <v>#DIV/0!</v>
      </c>
      <c r="Y546" s="18">
        <v>0</v>
      </c>
      <c r="Z546" s="18">
        <f t="shared" si="255"/>
        <v>0</v>
      </c>
      <c r="AA546" s="18">
        <f t="shared" si="256"/>
        <v>0</v>
      </c>
      <c r="AB546" s="18">
        <f t="shared" si="257"/>
        <v>0</v>
      </c>
    </row>
    <row r="548" spans="1:28" s="17" customFormat="1" x14ac:dyDescent="0.25">
      <c r="A548" s="17">
        <v>118</v>
      </c>
      <c r="B548" s="17">
        <v>14</v>
      </c>
      <c r="C548" s="17">
        <v>1</v>
      </c>
      <c r="D548" s="18" t="s">
        <v>29</v>
      </c>
      <c r="E548" s="18" t="s">
        <v>355</v>
      </c>
      <c r="F548" s="17">
        <v>3.6</v>
      </c>
      <c r="G548" s="10">
        <f>+F548-O548/5</f>
        <v>3.5</v>
      </c>
      <c r="H548" s="11">
        <f>G548*7%</f>
        <v>0.24500000000000002</v>
      </c>
      <c r="I548" s="11">
        <f>G548+H548</f>
        <v>3.7450000000000001</v>
      </c>
      <c r="J548" s="17">
        <v>27</v>
      </c>
      <c r="K548" s="7">
        <f>I548*J548</f>
        <v>101.11500000000001</v>
      </c>
      <c r="L548" s="5" t="s">
        <v>30</v>
      </c>
      <c r="M548" s="17">
        <v>2</v>
      </c>
      <c r="N548" s="17">
        <v>0.41</v>
      </c>
      <c r="O548" s="13">
        <v>0.5</v>
      </c>
      <c r="P548" s="13">
        <v>420</v>
      </c>
      <c r="Q548" s="9">
        <f>N548*P548</f>
        <v>172.2</v>
      </c>
      <c r="R548" s="7">
        <f>G548*13</f>
        <v>45.5</v>
      </c>
      <c r="S548" s="7">
        <f>+R548+Q548+K548</f>
        <v>318.815</v>
      </c>
      <c r="T548" s="7">
        <f>S548+S549</f>
        <v>335.46499999999997</v>
      </c>
      <c r="U548" s="7">
        <f>T548/C548</f>
        <v>335.46499999999997</v>
      </c>
      <c r="X548" s="117">
        <f>U548*1.8</f>
        <v>603.83699999999999</v>
      </c>
      <c r="Y548" s="17">
        <v>599</v>
      </c>
      <c r="Z548" s="17">
        <f>Y548*8</f>
        <v>4792</v>
      </c>
      <c r="AA548" s="17">
        <f>Y548*3.5</f>
        <v>2096.5</v>
      </c>
      <c r="AB548" s="17">
        <f>Y548*0.9</f>
        <v>539.1</v>
      </c>
    </row>
    <row r="549" spans="1:28" s="17" customFormat="1" x14ac:dyDescent="0.25">
      <c r="E549" s="42" t="s">
        <v>356</v>
      </c>
      <c r="G549" s="10">
        <f>+F549-O549/5</f>
        <v>0</v>
      </c>
      <c r="H549" s="11">
        <f>G549*7%</f>
        <v>0</v>
      </c>
      <c r="I549" s="11">
        <f>G549+H549</f>
        <v>0</v>
      </c>
      <c r="J549" s="13"/>
      <c r="K549" s="7">
        <f>I549*J549</f>
        <v>0</v>
      </c>
      <c r="L549" s="5" t="s">
        <v>30</v>
      </c>
      <c r="M549" s="13">
        <v>13</v>
      </c>
      <c r="N549" s="17">
        <v>0.09</v>
      </c>
      <c r="P549" s="13">
        <v>185</v>
      </c>
      <c r="Q549" s="9">
        <f>N549*P549</f>
        <v>16.649999999999999</v>
      </c>
      <c r="R549" s="7">
        <f>G549*13</f>
        <v>0</v>
      </c>
      <c r="S549" s="7">
        <f>+R549+Q549+K549</f>
        <v>16.649999999999999</v>
      </c>
      <c r="U549" s="7" t="e">
        <f>T549/C549</f>
        <v>#DIV/0!</v>
      </c>
      <c r="X549" s="117" t="e">
        <f>U549*1.8</f>
        <v>#DIV/0!</v>
      </c>
      <c r="Z549" s="17">
        <f>Y549*8</f>
        <v>0</v>
      </c>
      <c r="AA549" s="17">
        <f>Y549*3.5</f>
        <v>0</v>
      </c>
      <c r="AB549" s="17">
        <f>Y549*0.9</f>
        <v>0</v>
      </c>
    </row>
    <row r="550" spans="1:28" ht="15.75" customHeight="1" x14ac:dyDescent="0.25"/>
    <row r="551" spans="1:28" s="17" customFormat="1" x14ac:dyDescent="0.25">
      <c r="A551" s="17">
        <v>119</v>
      </c>
      <c r="B551" s="17">
        <v>14</v>
      </c>
      <c r="C551" s="17">
        <v>1</v>
      </c>
      <c r="D551" s="18" t="s">
        <v>29</v>
      </c>
      <c r="E551" s="18" t="s">
        <v>357</v>
      </c>
      <c r="F551" s="17">
        <v>2.6</v>
      </c>
      <c r="G551" s="10">
        <f>+F551-O551/5</f>
        <v>2.5</v>
      </c>
      <c r="H551" s="11">
        <f>G551*7%</f>
        <v>0.17500000000000002</v>
      </c>
      <c r="I551" s="11">
        <f>G551+H551</f>
        <v>2.6749999999999998</v>
      </c>
      <c r="J551" s="17">
        <v>27</v>
      </c>
      <c r="K551" s="7">
        <f>I551*J551</f>
        <v>72.224999999999994</v>
      </c>
      <c r="L551" s="5" t="s">
        <v>30</v>
      </c>
      <c r="M551" s="17">
        <v>2</v>
      </c>
      <c r="N551" s="17">
        <v>0.33</v>
      </c>
      <c r="O551" s="13">
        <v>0.5</v>
      </c>
      <c r="P551" s="13">
        <v>350</v>
      </c>
      <c r="Q551" s="9">
        <f>N551*P551</f>
        <v>115.5</v>
      </c>
      <c r="R551" s="7">
        <f>G551*13</f>
        <v>32.5</v>
      </c>
      <c r="S551" s="7">
        <f>+R551+Q551+K551</f>
        <v>220.22499999999999</v>
      </c>
      <c r="T551" s="7">
        <f>S551+S552</f>
        <v>251.67500000000001</v>
      </c>
      <c r="U551" s="7">
        <f>T551/C551</f>
        <v>251.67500000000001</v>
      </c>
      <c r="X551" s="117">
        <f>U551*1.8</f>
        <v>453.01500000000004</v>
      </c>
      <c r="Y551" s="17">
        <v>449</v>
      </c>
      <c r="Z551" s="17">
        <f>Y551*8</f>
        <v>3592</v>
      </c>
      <c r="AA551" s="17">
        <f>Y551*3.5</f>
        <v>1571.5</v>
      </c>
      <c r="AB551" s="17">
        <f>Y551*0.9</f>
        <v>404.1</v>
      </c>
    </row>
    <row r="552" spans="1:28" s="17" customFormat="1" x14ac:dyDescent="0.25">
      <c r="E552" s="42" t="s">
        <v>358</v>
      </c>
      <c r="G552" s="10">
        <f>+F552-O552/5</f>
        <v>0</v>
      </c>
      <c r="H552" s="11">
        <f>G552*7%</f>
        <v>0</v>
      </c>
      <c r="I552" s="11">
        <f>G552+H552</f>
        <v>0</v>
      </c>
      <c r="J552" s="13"/>
      <c r="K552" s="7">
        <f>I552*J552</f>
        <v>0</v>
      </c>
      <c r="L552" s="5" t="s">
        <v>30</v>
      </c>
      <c r="M552" s="13">
        <v>22</v>
      </c>
      <c r="N552" s="17">
        <v>0.17</v>
      </c>
      <c r="P552" s="13">
        <v>185</v>
      </c>
      <c r="Q552" s="9">
        <f>N552*P552</f>
        <v>31.450000000000003</v>
      </c>
      <c r="R552" s="7">
        <f>G552*13</f>
        <v>0</v>
      </c>
      <c r="S552" s="7">
        <f>+R552+Q552+K552</f>
        <v>31.450000000000003</v>
      </c>
      <c r="U552" s="7" t="e">
        <f>T552/C552</f>
        <v>#DIV/0!</v>
      </c>
      <c r="X552" s="117" t="e">
        <f>U552*1.8</f>
        <v>#DIV/0!</v>
      </c>
      <c r="Z552" s="17">
        <f>Y552*8</f>
        <v>0</v>
      </c>
      <c r="AA552" s="17">
        <f>Y552*3.5</f>
        <v>0</v>
      </c>
      <c r="AB552" s="17">
        <f>Y552*0.9</f>
        <v>0</v>
      </c>
    </row>
    <row r="554" spans="1:28" s="17" customFormat="1" x14ac:dyDescent="0.25">
      <c r="A554" s="17">
        <v>120</v>
      </c>
      <c r="B554" s="17">
        <v>14</v>
      </c>
      <c r="C554" s="17">
        <v>1</v>
      </c>
      <c r="D554" s="18" t="s">
        <v>29</v>
      </c>
      <c r="E554" s="18" t="s">
        <v>359</v>
      </c>
      <c r="F554" s="17">
        <v>1.5</v>
      </c>
      <c r="G554" s="10">
        <f>+F554-O554/5</f>
        <v>1.48</v>
      </c>
      <c r="H554" s="11">
        <f>G554*7%</f>
        <v>0.10360000000000001</v>
      </c>
      <c r="I554" s="11">
        <f>G554+H554</f>
        <v>1.5835999999999999</v>
      </c>
      <c r="J554" s="17">
        <v>27</v>
      </c>
      <c r="K554" s="7">
        <f>I554*J554</f>
        <v>42.757199999999997</v>
      </c>
      <c r="L554" s="5" t="s">
        <v>30</v>
      </c>
      <c r="M554" s="17">
        <v>2</v>
      </c>
      <c r="N554" s="17">
        <v>0.08</v>
      </c>
      <c r="O554" s="13">
        <v>0.1</v>
      </c>
      <c r="P554" s="13">
        <v>260</v>
      </c>
      <c r="Q554" s="9">
        <f>N554*P554</f>
        <v>20.8</v>
      </c>
      <c r="R554" s="7">
        <f>G554*13</f>
        <v>19.239999999999998</v>
      </c>
      <c r="S554" s="7">
        <f>+R554+Q554+K554</f>
        <v>82.797200000000004</v>
      </c>
      <c r="T554" s="7">
        <f>S554+S555</f>
        <v>85.197200000000009</v>
      </c>
      <c r="U554" s="7">
        <f>T554/C554</f>
        <v>85.197200000000009</v>
      </c>
      <c r="X554" s="117">
        <f>U554*1.8</f>
        <v>153.35496000000003</v>
      </c>
      <c r="Y554" s="17">
        <v>149</v>
      </c>
      <c r="Z554" s="17">
        <f>Y554*8</f>
        <v>1192</v>
      </c>
      <c r="AA554" s="17">
        <f>Y554*3.5</f>
        <v>521.5</v>
      </c>
      <c r="AB554" s="17">
        <f>Y554*0.9</f>
        <v>134.1</v>
      </c>
    </row>
    <row r="555" spans="1:28" s="17" customFormat="1" x14ac:dyDescent="0.25">
      <c r="E555" s="42" t="s">
        <v>360</v>
      </c>
      <c r="G555" s="10">
        <f>+F555-O555/5</f>
        <v>0</v>
      </c>
      <c r="H555" s="11">
        <f>G555*7%</f>
        <v>0</v>
      </c>
      <c r="I555" s="11">
        <f>G555+H555</f>
        <v>0</v>
      </c>
      <c r="J555" s="13"/>
      <c r="K555" s="7">
        <f>I555*J555</f>
        <v>0</v>
      </c>
      <c r="L555" s="5" t="s">
        <v>30</v>
      </c>
      <c r="M555" s="13">
        <v>8</v>
      </c>
      <c r="N555" s="17">
        <v>0.02</v>
      </c>
      <c r="P555" s="13">
        <v>120</v>
      </c>
      <c r="Q555" s="9">
        <f>N555*P555</f>
        <v>2.4</v>
      </c>
      <c r="R555" s="7">
        <f>G555*13</f>
        <v>0</v>
      </c>
      <c r="S555" s="7">
        <f>+R555+Q555+K555</f>
        <v>2.4</v>
      </c>
      <c r="U555" s="7" t="e">
        <f>T555/C555</f>
        <v>#DIV/0!</v>
      </c>
      <c r="X555" s="117" t="e">
        <f>U555*1.8</f>
        <v>#DIV/0!</v>
      </c>
      <c r="Z555" s="17">
        <f>Y555*8</f>
        <v>0</v>
      </c>
      <c r="AA555" s="17">
        <f>Y555*3.5</f>
        <v>0</v>
      </c>
      <c r="AB555" s="17">
        <f>Y555*0.9</f>
        <v>0</v>
      </c>
    </row>
    <row r="557" spans="1:28" s="17" customFormat="1" x14ac:dyDescent="0.25">
      <c r="A557" s="17">
        <v>121</v>
      </c>
      <c r="B557" s="17">
        <v>14</v>
      </c>
      <c r="C557" s="17">
        <v>1</v>
      </c>
      <c r="D557" s="18" t="s">
        <v>29</v>
      </c>
      <c r="E557" s="18" t="s">
        <v>361</v>
      </c>
      <c r="F557" s="17">
        <v>2.5</v>
      </c>
      <c r="G557" s="10">
        <f>+F557-O557/5</f>
        <v>2.37</v>
      </c>
      <c r="H557" s="11">
        <f>G557*7%</f>
        <v>0.16590000000000002</v>
      </c>
      <c r="I557" s="11">
        <f>G557+H557</f>
        <v>2.5359000000000003</v>
      </c>
      <c r="J557" s="17">
        <v>27</v>
      </c>
      <c r="K557" s="7">
        <f>I557*J557</f>
        <v>68.469300000000004</v>
      </c>
      <c r="L557" s="5" t="s">
        <v>30</v>
      </c>
      <c r="M557" s="17">
        <v>2</v>
      </c>
      <c r="N557" s="17">
        <v>0.46</v>
      </c>
      <c r="O557" s="13">
        <v>0.65</v>
      </c>
      <c r="P557" s="13">
        <v>470</v>
      </c>
      <c r="Q557" s="9">
        <f>N557*P557</f>
        <v>216.20000000000002</v>
      </c>
      <c r="R557" s="7">
        <f>G557*13</f>
        <v>30.810000000000002</v>
      </c>
      <c r="S557" s="7">
        <f>+R557+Q557+K557</f>
        <v>315.47930000000002</v>
      </c>
      <c r="T557" s="7">
        <f>S557+S558</f>
        <v>350.6293</v>
      </c>
      <c r="U557" s="7">
        <f>T557/C557</f>
        <v>350.6293</v>
      </c>
      <c r="X557" s="117">
        <f>U557*1.8</f>
        <v>631.13274000000001</v>
      </c>
      <c r="Y557" s="17">
        <v>629</v>
      </c>
      <c r="Z557" s="17">
        <f>Y557*8</f>
        <v>5032</v>
      </c>
      <c r="AA557" s="17">
        <f>Y557*3.5</f>
        <v>2201.5</v>
      </c>
      <c r="AB557" s="17">
        <f>Y557*0.9</f>
        <v>566.1</v>
      </c>
    </row>
    <row r="558" spans="1:28" s="17" customFormat="1" x14ac:dyDescent="0.25">
      <c r="E558" s="42" t="s">
        <v>362</v>
      </c>
      <c r="G558" s="10">
        <f>+F558-O558/5</f>
        <v>0</v>
      </c>
      <c r="H558" s="11">
        <f>G558*7%</f>
        <v>0</v>
      </c>
      <c r="I558" s="11">
        <f>G558+H558</f>
        <v>0</v>
      </c>
      <c r="J558" s="13"/>
      <c r="K558" s="7">
        <f>I558*J558</f>
        <v>0</v>
      </c>
      <c r="L558" s="5" t="s">
        <v>30</v>
      </c>
      <c r="M558" s="13">
        <v>20</v>
      </c>
      <c r="N558" s="17">
        <v>0.19</v>
      </c>
      <c r="P558" s="13">
        <v>185</v>
      </c>
      <c r="Q558" s="9">
        <f>N558*P558</f>
        <v>35.15</v>
      </c>
      <c r="R558" s="7">
        <f>G558*13</f>
        <v>0</v>
      </c>
      <c r="S558" s="7">
        <f>+R558+Q558+K558</f>
        <v>35.15</v>
      </c>
      <c r="U558" s="7" t="e">
        <f>T558/C558</f>
        <v>#DIV/0!</v>
      </c>
      <c r="X558" s="117" t="e">
        <f>U558*1.8</f>
        <v>#DIV/0!</v>
      </c>
      <c r="Z558" s="17">
        <f>Y558*8</f>
        <v>0</v>
      </c>
      <c r="AA558" s="17">
        <f>Y558*3.5</f>
        <v>0</v>
      </c>
      <c r="AB558" s="17">
        <f>Y558*0.9</f>
        <v>0</v>
      </c>
    </row>
    <row r="560" spans="1:28" s="17" customFormat="1" x14ac:dyDescent="0.25">
      <c r="A560" s="17">
        <v>122</v>
      </c>
      <c r="B560" s="17">
        <v>14</v>
      </c>
      <c r="C560" s="17">
        <v>1</v>
      </c>
      <c r="D560" s="18" t="s">
        <v>29</v>
      </c>
      <c r="E560" s="18" t="s">
        <v>364</v>
      </c>
      <c r="F560" s="17">
        <v>1.8</v>
      </c>
      <c r="G560" s="10">
        <f>+F560-O560/5</f>
        <v>1.76</v>
      </c>
      <c r="H560" s="11">
        <f>G560*7%</f>
        <v>0.12320000000000002</v>
      </c>
      <c r="I560" s="11">
        <f>G560+H560</f>
        <v>1.8832</v>
      </c>
      <c r="J560" s="17">
        <v>27</v>
      </c>
      <c r="K560" s="7">
        <f>I560*J560</f>
        <v>50.846400000000003</v>
      </c>
      <c r="L560" s="5" t="s">
        <v>30</v>
      </c>
      <c r="M560" s="17">
        <v>2</v>
      </c>
      <c r="N560" s="17">
        <v>0.1</v>
      </c>
      <c r="O560" s="13">
        <v>0.2</v>
      </c>
      <c r="P560" s="13">
        <v>260</v>
      </c>
      <c r="Q560" s="9">
        <f>N560*P560</f>
        <v>26</v>
      </c>
      <c r="R560" s="7">
        <f>G560*13</f>
        <v>22.88</v>
      </c>
      <c r="S560" s="7">
        <f>+R560+Q560+K560</f>
        <v>99.726399999999998</v>
      </c>
      <c r="T560" s="7">
        <f>S560+S561</f>
        <v>118.2264</v>
      </c>
      <c r="U560" s="7">
        <f>T560/C560</f>
        <v>118.2264</v>
      </c>
      <c r="X560" s="117">
        <f>U560*1.8</f>
        <v>212.80752000000001</v>
      </c>
      <c r="Y560" s="17">
        <v>209</v>
      </c>
      <c r="Z560" s="17">
        <f>Y560*8</f>
        <v>1672</v>
      </c>
      <c r="AA560" s="17">
        <f>Y560*3.5</f>
        <v>731.5</v>
      </c>
      <c r="AB560" s="17">
        <f>Y560*0.9</f>
        <v>188.1</v>
      </c>
    </row>
    <row r="561" spans="1:28" s="17" customFormat="1" x14ac:dyDescent="0.25">
      <c r="E561" s="42" t="s">
        <v>363</v>
      </c>
      <c r="G561" s="10">
        <f>+F561-O561/5</f>
        <v>0</v>
      </c>
      <c r="H561" s="11">
        <f>G561*7%</f>
        <v>0</v>
      </c>
      <c r="I561" s="11">
        <f>G561+H561</f>
        <v>0</v>
      </c>
      <c r="J561" s="13"/>
      <c r="K561" s="7">
        <f>I561*J561</f>
        <v>0</v>
      </c>
      <c r="L561" s="5" t="s">
        <v>30</v>
      </c>
      <c r="M561" s="13">
        <v>12</v>
      </c>
      <c r="N561" s="17">
        <v>0.1</v>
      </c>
      <c r="P561" s="13">
        <v>185</v>
      </c>
      <c r="Q561" s="9">
        <f>N561*P561</f>
        <v>18.5</v>
      </c>
      <c r="R561" s="7">
        <f>G561*13</f>
        <v>0</v>
      </c>
      <c r="S561" s="7">
        <f>+R561+Q561+K561</f>
        <v>18.5</v>
      </c>
      <c r="U561" s="7" t="e">
        <f>T561/C561</f>
        <v>#DIV/0!</v>
      </c>
      <c r="X561" s="117" t="e">
        <f>U561*1.8</f>
        <v>#DIV/0!</v>
      </c>
      <c r="Z561" s="17">
        <f>Y561*8</f>
        <v>0</v>
      </c>
      <c r="AA561" s="17">
        <f>Y561*3.5</f>
        <v>0</v>
      </c>
      <c r="AB561" s="17">
        <f>Y561*0.9</f>
        <v>0</v>
      </c>
    </row>
    <row r="563" spans="1:28" s="18" customFormat="1" x14ac:dyDescent="0.25">
      <c r="A563" s="17">
        <v>123</v>
      </c>
      <c r="B563" s="18">
        <v>14</v>
      </c>
      <c r="C563" s="18">
        <v>1</v>
      </c>
      <c r="D563" s="18" t="s">
        <v>29</v>
      </c>
      <c r="E563" s="18" t="s">
        <v>366</v>
      </c>
      <c r="F563" s="18">
        <v>2.9</v>
      </c>
      <c r="G563" s="5">
        <f t="shared" ref="G563:G568" si="258">+F563-O563/5</f>
        <v>2.8</v>
      </c>
      <c r="H563" s="6">
        <f t="shared" ref="H563:H568" si="259">G563*7%</f>
        <v>0.19600000000000001</v>
      </c>
      <c r="I563" s="6">
        <f t="shared" ref="I563:I568" si="260">G563+H563</f>
        <v>2.996</v>
      </c>
      <c r="J563" s="18">
        <v>27</v>
      </c>
      <c r="K563" s="7">
        <f t="shared" ref="K563:K568" si="261">I563*J563</f>
        <v>80.891999999999996</v>
      </c>
      <c r="L563" s="5" t="s">
        <v>30</v>
      </c>
      <c r="M563" s="18">
        <v>2</v>
      </c>
      <c r="N563" s="18">
        <v>0.33</v>
      </c>
      <c r="O563" s="13">
        <v>0.5</v>
      </c>
      <c r="P563" s="13">
        <v>350</v>
      </c>
      <c r="Q563" s="9">
        <f t="shared" ref="Q563:Q568" si="262">N563*P563</f>
        <v>115.5</v>
      </c>
      <c r="R563" s="8">
        <f t="shared" ref="R563:R568" si="263">G563*13</f>
        <v>36.4</v>
      </c>
      <c r="S563" s="8">
        <f t="shared" ref="S563:S568" si="264">+R563+Q563+K563</f>
        <v>232.792</v>
      </c>
      <c r="T563" s="8">
        <f>S563+S564+S565+S566+S567+S568</f>
        <v>273.23199999999997</v>
      </c>
      <c r="U563" s="8">
        <f t="shared" ref="U563:U568" si="265">T563/C563</f>
        <v>273.23199999999997</v>
      </c>
      <c r="X563" s="116">
        <f t="shared" ref="X563:X568" si="266">U563*1.8</f>
        <v>491.81759999999997</v>
      </c>
      <c r="Y563" s="18">
        <v>489</v>
      </c>
      <c r="Z563" s="18">
        <f t="shared" ref="Z563:Z568" si="267">Y563*8</f>
        <v>3912</v>
      </c>
      <c r="AA563" s="18">
        <f t="shared" ref="AA563:AA568" si="268">Y563*3.5</f>
        <v>1711.5</v>
      </c>
      <c r="AB563" s="18">
        <f t="shared" ref="AB563:AB568" si="269">Y563*0.9</f>
        <v>440.1</v>
      </c>
    </row>
    <row r="564" spans="1:28" s="18" customFormat="1" x14ac:dyDescent="0.25">
      <c r="E564" s="42" t="s">
        <v>365</v>
      </c>
      <c r="G564" s="5">
        <f t="shared" si="258"/>
        <v>0</v>
      </c>
      <c r="H564" s="6">
        <f t="shared" si="259"/>
        <v>0</v>
      </c>
      <c r="I564" s="6">
        <f t="shared" si="260"/>
        <v>0</v>
      </c>
      <c r="J564" s="18">
        <v>27</v>
      </c>
      <c r="K564" s="7">
        <f t="shared" si="261"/>
        <v>0</v>
      </c>
      <c r="L564" s="5" t="s">
        <v>30</v>
      </c>
      <c r="M564" s="13">
        <v>2</v>
      </c>
      <c r="N564" s="18">
        <v>0.02</v>
      </c>
      <c r="P564" s="13">
        <v>260</v>
      </c>
      <c r="Q564" s="9">
        <f t="shared" si="262"/>
        <v>5.2</v>
      </c>
      <c r="R564" s="8">
        <f t="shared" si="263"/>
        <v>0</v>
      </c>
      <c r="S564" s="8">
        <f t="shared" si="264"/>
        <v>5.2</v>
      </c>
      <c r="U564" s="8" t="e">
        <f t="shared" si="265"/>
        <v>#DIV/0!</v>
      </c>
      <c r="X564" s="116" t="e">
        <f t="shared" si="266"/>
        <v>#DIV/0!</v>
      </c>
      <c r="Y564" s="18">
        <v>0</v>
      </c>
      <c r="Z564" s="18">
        <f t="shared" si="267"/>
        <v>0</v>
      </c>
      <c r="AA564" s="18">
        <f t="shared" si="268"/>
        <v>0</v>
      </c>
      <c r="AB564" s="18">
        <f t="shared" si="269"/>
        <v>0</v>
      </c>
    </row>
    <row r="565" spans="1:28" s="18" customFormat="1" x14ac:dyDescent="0.25">
      <c r="G565" s="5">
        <f t="shared" si="258"/>
        <v>0</v>
      </c>
      <c r="H565" s="6">
        <f t="shared" si="259"/>
        <v>0</v>
      </c>
      <c r="I565" s="6">
        <f t="shared" si="260"/>
        <v>0</v>
      </c>
      <c r="J565" s="18">
        <v>27</v>
      </c>
      <c r="K565" s="7">
        <f t="shared" si="261"/>
        <v>0</v>
      </c>
      <c r="L565" s="5" t="s">
        <v>30</v>
      </c>
      <c r="M565" s="13">
        <v>2</v>
      </c>
      <c r="N565" s="18">
        <v>0.02</v>
      </c>
      <c r="P565" s="13">
        <v>260</v>
      </c>
      <c r="Q565" s="9">
        <f t="shared" si="262"/>
        <v>5.2</v>
      </c>
      <c r="R565" s="8">
        <f t="shared" si="263"/>
        <v>0</v>
      </c>
      <c r="S565" s="8">
        <f t="shared" si="264"/>
        <v>5.2</v>
      </c>
      <c r="U565" s="8" t="e">
        <f t="shared" si="265"/>
        <v>#DIV/0!</v>
      </c>
      <c r="X565" s="116" t="e">
        <f t="shared" si="266"/>
        <v>#DIV/0!</v>
      </c>
      <c r="Y565" s="18">
        <v>0</v>
      </c>
      <c r="Z565" s="18">
        <f t="shared" si="267"/>
        <v>0</v>
      </c>
      <c r="AA565" s="18">
        <f t="shared" si="268"/>
        <v>0</v>
      </c>
      <c r="AB565" s="18">
        <f t="shared" si="269"/>
        <v>0</v>
      </c>
    </row>
    <row r="566" spans="1:28" s="18" customFormat="1" x14ac:dyDescent="0.25">
      <c r="G566" s="5">
        <f t="shared" si="258"/>
        <v>0</v>
      </c>
      <c r="H566" s="6">
        <f t="shared" si="259"/>
        <v>0</v>
      </c>
      <c r="I566" s="6">
        <f t="shared" si="260"/>
        <v>0</v>
      </c>
      <c r="J566" s="18">
        <v>27</v>
      </c>
      <c r="K566" s="7">
        <f t="shared" si="261"/>
        <v>0</v>
      </c>
      <c r="L566" s="5" t="s">
        <v>30</v>
      </c>
      <c r="M566" s="13">
        <v>4</v>
      </c>
      <c r="N566" s="18">
        <v>0.03</v>
      </c>
      <c r="P566" s="13">
        <v>185</v>
      </c>
      <c r="Q566" s="9">
        <f t="shared" si="262"/>
        <v>5.55</v>
      </c>
      <c r="R566" s="8">
        <f t="shared" si="263"/>
        <v>0</v>
      </c>
      <c r="S566" s="8">
        <f t="shared" si="264"/>
        <v>5.55</v>
      </c>
      <c r="U566" s="8" t="e">
        <f t="shared" si="265"/>
        <v>#DIV/0!</v>
      </c>
      <c r="X566" s="116" t="e">
        <f t="shared" si="266"/>
        <v>#DIV/0!</v>
      </c>
      <c r="Y566" s="18">
        <v>0</v>
      </c>
      <c r="Z566" s="18">
        <f t="shared" si="267"/>
        <v>0</v>
      </c>
      <c r="AA566" s="18">
        <f t="shared" si="268"/>
        <v>0</v>
      </c>
      <c r="AB566" s="18">
        <f t="shared" si="269"/>
        <v>0</v>
      </c>
    </row>
    <row r="567" spans="1:28" s="18" customFormat="1" x14ac:dyDescent="0.25">
      <c r="G567" s="5">
        <f t="shared" si="258"/>
        <v>0</v>
      </c>
      <c r="H567" s="6">
        <f t="shared" si="259"/>
        <v>0</v>
      </c>
      <c r="I567" s="6">
        <f t="shared" si="260"/>
        <v>0</v>
      </c>
      <c r="J567" s="18">
        <v>27</v>
      </c>
      <c r="K567" s="7">
        <f t="shared" si="261"/>
        <v>0</v>
      </c>
      <c r="L567" s="5" t="s">
        <v>30</v>
      </c>
      <c r="M567" s="13">
        <v>4</v>
      </c>
      <c r="N567" s="18">
        <v>3.4000000000000002E-2</v>
      </c>
      <c r="P567" s="13">
        <v>185</v>
      </c>
      <c r="Q567" s="9">
        <f t="shared" si="262"/>
        <v>6.29</v>
      </c>
      <c r="R567" s="8">
        <f t="shared" si="263"/>
        <v>0</v>
      </c>
      <c r="S567" s="8">
        <f t="shared" si="264"/>
        <v>6.29</v>
      </c>
      <c r="U567" s="8" t="e">
        <f t="shared" si="265"/>
        <v>#DIV/0!</v>
      </c>
      <c r="X567" s="116" t="e">
        <f t="shared" si="266"/>
        <v>#DIV/0!</v>
      </c>
      <c r="Y567" s="18">
        <v>0</v>
      </c>
      <c r="Z567" s="18">
        <f t="shared" si="267"/>
        <v>0</v>
      </c>
      <c r="AA567" s="18">
        <f t="shared" si="268"/>
        <v>0</v>
      </c>
      <c r="AB567" s="18">
        <f t="shared" si="269"/>
        <v>0</v>
      </c>
    </row>
    <row r="568" spans="1:28" s="18" customFormat="1" x14ac:dyDescent="0.25">
      <c r="G568" s="5">
        <f t="shared" si="258"/>
        <v>0</v>
      </c>
      <c r="H568" s="6">
        <f t="shared" si="259"/>
        <v>0</v>
      </c>
      <c r="I568" s="6">
        <f t="shared" si="260"/>
        <v>0</v>
      </c>
      <c r="J568" s="18">
        <v>27</v>
      </c>
      <c r="K568" s="7">
        <f t="shared" si="261"/>
        <v>0</v>
      </c>
      <c r="L568" s="5" t="s">
        <v>30</v>
      </c>
      <c r="M568" s="13">
        <v>6</v>
      </c>
      <c r="N568" s="18">
        <v>7.0000000000000007E-2</v>
      </c>
      <c r="P568" s="13">
        <v>260</v>
      </c>
      <c r="Q568" s="9">
        <f t="shared" si="262"/>
        <v>18.200000000000003</v>
      </c>
      <c r="R568" s="8">
        <f t="shared" si="263"/>
        <v>0</v>
      </c>
      <c r="S568" s="8">
        <f t="shared" si="264"/>
        <v>18.200000000000003</v>
      </c>
      <c r="U568" s="8" t="e">
        <f t="shared" si="265"/>
        <v>#DIV/0!</v>
      </c>
      <c r="X568" s="116" t="e">
        <f t="shared" si="266"/>
        <v>#DIV/0!</v>
      </c>
      <c r="Y568" s="18">
        <v>0</v>
      </c>
      <c r="Z568" s="18">
        <f t="shared" si="267"/>
        <v>0</v>
      </c>
      <c r="AA568" s="18">
        <f t="shared" si="268"/>
        <v>0</v>
      </c>
      <c r="AB568" s="18">
        <f t="shared" si="269"/>
        <v>0</v>
      </c>
    </row>
    <row r="570" spans="1:28" s="17" customFormat="1" x14ac:dyDescent="0.25">
      <c r="A570" s="17">
        <v>124</v>
      </c>
      <c r="B570" s="17">
        <v>14</v>
      </c>
      <c r="C570" s="17">
        <v>1</v>
      </c>
      <c r="D570" s="18" t="s">
        <v>29</v>
      </c>
      <c r="E570" s="18" t="s">
        <v>367</v>
      </c>
      <c r="F570" s="17">
        <v>7.7</v>
      </c>
      <c r="G570" s="10">
        <f>+F570-O570/5</f>
        <v>7.55</v>
      </c>
      <c r="H570" s="11">
        <f>G570*7%</f>
        <v>0.52850000000000008</v>
      </c>
      <c r="I570" s="11">
        <f>G570+H570</f>
        <v>8.0785</v>
      </c>
      <c r="J570" s="17">
        <v>27</v>
      </c>
      <c r="K570" s="7">
        <f>I570*J570</f>
        <v>218.11949999999999</v>
      </c>
      <c r="L570" s="5" t="s">
        <v>30</v>
      </c>
      <c r="M570" s="17">
        <v>183</v>
      </c>
      <c r="N570" s="17">
        <v>0.75</v>
      </c>
      <c r="O570" s="13">
        <v>0.75</v>
      </c>
      <c r="P570" s="13">
        <v>185</v>
      </c>
      <c r="Q570" s="9">
        <f>N570*P570</f>
        <v>138.75</v>
      </c>
      <c r="R570" s="7">
        <f>G570*13</f>
        <v>98.149999999999991</v>
      </c>
      <c r="S570" s="7">
        <f>+R570+Q570+K570</f>
        <v>455.01949999999999</v>
      </c>
      <c r="T570" s="7">
        <f>S570+S571</f>
        <v>455.01949999999999</v>
      </c>
      <c r="U570" s="7">
        <f>T570/C570</f>
        <v>455.01949999999999</v>
      </c>
      <c r="X570" s="117">
        <f>U570*1.65</f>
        <v>750.78217499999994</v>
      </c>
      <c r="Y570" s="17">
        <v>749</v>
      </c>
      <c r="Z570" s="17">
        <f>Y570*8</f>
        <v>5992</v>
      </c>
      <c r="AA570" s="17">
        <f>Y570*3.5</f>
        <v>2621.5</v>
      </c>
      <c r="AB570" s="17">
        <f>Y570*0.9</f>
        <v>674.1</v>
      </c>
    </row>
    <row r="571" spans="1:28" s="17" customFormat="1" x14ac:dyDescent="0.25">
      <c r="E571" s="42" t="s">
        <v>368</v>
      </c>
      <c r="G571" s="10">
        <f>+F571-O571/5</f>
        <v>0</v>
      </c>
      <c r="H571" s="11">
        <f>G571*7%</f>
        <v>0</v>
      </c>
      <c r="I571" s="11">
        <f>G571+H571</f>
        <v>0</v>
      </c>
      <c r="J571" s="13"/>
      <c r="K571" s="7">
        <f>I571*J571</f>
        <v>0</v>
      </c>
      <c r="L571" s="5"/>
      <c r="M571" s="13"/>
      <c r="P571" s="13"/>
      <c r="Q571" s="9">
        <f>N571*P571</f>
        <v>0</v>
      </c>
      <c r="R571" s="7">
        <f>G571*13</f>
        <v>0</v>
      </c>
      <c r="S571" s="7">
        <f>+R571+Q571+K571</f>
        <v>0</v>
      </c>
      <c r="U571" s="7" t="e">
        <f>T571/C571</f>
        <v>#DIV/0!</v>
      </c>
      <c r="X571" s="117" t="e">
        <f>U571*1.8</f>
        <v>#DIV/0!</v>
      </c>
      <c r="Z571" s="17">
        <f>Y571*8</f>
        <v>0</v>
      </c>
      <c r="AA571" s="17">
        <f>Y571*3.5</f>
        <v>0</v>
      </c>
      <c r="AB571" s="17">
        <f>Y571*0.9</f>
        <v>0</v>
      </c>
    </row>
    <row r="573" spans="1:28" s="17" customFormat="1" x14ac:dyDescent="0.25">
      <c r="A573" s="17">
        <v>125</v>
      </c>
      <c r="B573" s="17">
        <v>10</v>
      </c>
      <c r="C573" s="17">
        <v>1</v>
      </c>
      <c r="D573" s="18" t="s">
        <v>29</v>
      </c>
      <c r="E573" s="18" t="s">
        <v>372</v>
      </c>
      <c r="F573" s="17">
        <v>7.2</v>
      </c>
      <c r="G573" s="10">
        <f>+F573-O573/5</f>
        <v>7.05</v>
      </c>
      <c r="H573" s="11">
        <f>G573*7%</f>
        <v>0.49350000000000005</v>
      </c>
      <c r="I573" s="11">
        <f>G573+H573</f>
        <v>7.5434999999999999</v>
      </c>
      <c r="J573" s="17">
        <v>18</v>
      </c>
      <c r="K573" s="7">
        <f>I573*J573</f>
        <v>135.78299999999999</v>
      </c>
      <c r="L573" s="5" t="s">
        <v>30</v>
      </c>
      <c r="M573" s="17">
        <v>183</v>
      </c>
      <c r="N573" s="17">
        <v>0.75</v>
      </c>
      <c r="O573" s="13">
        <v>0.75</v>
      </c>
      <c r="P573" s="13">
        <v>110</v>
      </c>
      <c r="Q573" s="9">
        <f>N573*P573</f>
        <v>82.5</v>
      </c>
      <c r="R573" s="7">
        <f>G573*13</f>
        <v>91.649999999999991</v>
      </c>
      <c r="S573" s="7">
        <f>+R573+Q573+K573</f>
        <v>309.93299999999999</v>
      </c>
      <c r="T573" s="7">
        <f>S573+S574</f>
        <v>309.93299999999999</v>
      </c>
      <c r="U573" s="7">
        <f>T573/C573</f>
        <v>309.93299999999999</v>
      </c>
      <c r="X573" s="117">
        <f>U573*1.8</f>
        <v>557.87940000000003</v>
      </c>
      <c r="Y573" s="17">
        <v>559</v>
      </c>
      <c r="Z573" s="17">
        <f>Y573*8</f>
        <v>4472</v>
      </c>
      <c r="AA573" s="17">
        <f>Y573*3.5</f>
        <v>1956.5</v>
      </c>
      <c r="AB573" s="17">
        <f>Y573*0.9</f>
        <v>503.1</v>
      </c>
    </row>
    <row r="574" spans="1:28" s="17" customFormat="1" x14ac:dyDescent="0.25">
      <c r="E574" s="42" t="s">
        <v>368</v>
      </c>
      <c r="G574" s="10">
        <f>+F574-O574/5</f>
        <v>0</v>
      </c>
      <c r="H574" s="11">
        <f>G574*7%</f>
        <v>0</v>
      </c>
      <c r="I574" s="11">
        <f>G574+H574</f>
        <v>0</v>
      </c>
      <c r="J574" s="13"/>
      <c r="K574" s="7">
        <f>I574*J574</f>
        <v>0</v>
      </c>
      <c r="L574" s="5"/>
      <c r="M574" s="13"/>
      <c r="P574" s="13"/>
      <c r="Q574" s="9">
        <f>N574*P574</f>
        <v>0</v>
      </c>
      <c r="R574" s="7">
        <f>G574*13</f>
        <v>0</v>
      </c>
      <c r="S574" s="7">
        <f>+R574+Q574+K574</f>
        <v>0</v>
      </c>
      <c r="U574" s="7" t="e">
        <f>T574/C574</f>
        <v>#DIV/0!</v>
      </c>
      <c r="X574" s="117" t="e">
        <f>U574*1.8</f>
        <v>#DIV/0!</v>
      </c>
      <c r="Z574" s="17">
        <f>Y574*8</f>
        <v>0</v>
      </c>
      <c r="AA574" s="17">
        <f>Y574*3.5</f>
        <v>0</v>
      </c>
      <c r="AB574" s="17">
        <f>Y574*0.9</f>
        <v>0</v>
      </c>
    </row>
    <row r="576" spans="1:28" s="17" customFormat="1" x14ac:dyDescent="0.25">
      <c r="A576" s="17">
        <v>126</v>
      </c>
      <c r="B576" s="17">
        <v>14</v>
      </c>
      <c r="C576" s="17">
        <v>1</v>
      </c>
      <c r="D576" s="18" t="s">
        <v>29</v>
      </c>
      <c r="E576" s="18" t="s">
        <v>369</v>
      </c>
      <c r="F576" s="17">
        <v>3.9</v>
      </c>
      <c r="G576" s="10">
        <f>+F576-O576/5</f>
        <v>3.87</v>
      </c>
      <c r="H576" s="11">
        <f>G576*7%</f>
        <v>0.27090000000000003</v>
      </c>
      <c r="I576" s="11">
        <f>G576+H576</f>
        <v>4.1409000000000002</v>
      </c>
      <c r="J576" s="17">
        <v>27</v>
      </c>
      <c r="K576" s="7">
        <f>I576*J576</f>
        <v>111.80430000000001</v>
      </c>
      <c r="L576" s="5" t="s">
        <v>30</v>
      </c>
      <c r="M576" s="17">
        <v>38</v>
      </c>
      <c r="N576" s="17">
        <v>0.15</v>
      </c>
      <c r="O576" s="13">
        <v>0.15</v>
      </c>
      <c r="P576" s="13">
        <v>120</v>
      </c>
      <c r="Q576" s="9">
        <f>N576*P576</f>
        <v>18</v>
      </c>
      <c r="R576" s="7">
        <f>G576*13</f>
        <v>50.31</v>
      </c>
      <c r="S576" s="7">
        <f>+R576+Q576+K576</f>
        <v>180.11430000000001</v>
      </c>
      <c r="T576" s="7">
        <f>S576+S577</f>
        <v>180.11430000000001</v>
      </c>
      <c r="U576" s="7">
        <f>T576/C576</f>
        <v>180.11430000000001</v>
      </c>
      <c r="X576" s="117">
        <f>U576*1.8</f>
        <v>324.20574000000005</v>
      </c>
      <c r="Y576" s="17">
        <v>319</v>
      </c>
      <c r="Z576" s="17">
        <f>Y576*8</f>
        <v>2552</v>
      </c>
      <c r="AA576" s="17">
        <f>Y576*3.5</f>
        <v>1116.5</v>
      </c>
      <c r="AB576" s="17">
        <f>Y576*0.9</f>
        <v>287.10000000000002</v>
      </c>
    </row>
    <row r="577" spans="1:28" s="17" customFormat="1" x14ac:dyDescent="0.25">
      <c r="E577" s="42" t="s">
        <v>370</v>
      </c>
      <c r="G577" s="10">
        <f>+F577-O577/5</f>
        <v>0</v>
      </c>
      <c r="H577" s="11">
        <f>G577*7%</f>
        <v>0</v>
      </c>
      <c r="I577" s="11">
        <f>G577+H577</f>
        <v>0</v>
      </c>
      <c r="J577" s="13"/>
      <c r="K577" s="7">
        <f>I577*J577</f>
        <v>0</v>
      </c>
      <c r="L577" s="5"/>
      <c r="M577" s="13"/>
      <c r="P577" s="13"/>
      <c r="Q577" s="9">
        <f>N577*P577</f>
        <v>0</v>
      </c>
      <c r="R577" s="7">
        <f>G577*13</f>
        <v>0</v>
      </c>
      <c r="S577" s="7">
        <f>+R577+Q577+K577</f>
        <v>0</v>
      </c>
      <c r="U577" s="7" t="e">
        <f>T577/C577</f>
        <v>#DIV/0!</v>
      </c>
      <c r="X577" s="117" t="e">
        <f>U577*1.8</f>
        <v>#DIV/0!</v>
      </c>
      <c r="Z577" s="17">
        <f>Y577*8</f>
        <v>0</v>
      </c>
      <c r="AA577" s="17">
        <f>Y577*3.5</f>
        <v>0</v>
      </c>
      <c r="AB577" s="17">
        <f>Y577*0.9</f>
        <v>0</v>
      </c>
    </row>
    <row r="579" spans="1:28" s="17" customFormat="1" x14ac:dyDescent="0.25">
      <c r="A579" s="17">
        <v>127</v>
      </c>
      <c r="B579" s="17">
        <v>10</v>
      </c>
      <c r="C579" s="17">
        <v>1</v>
      </c>
      <c r="D579" s="18" t="s">
        <v>29</v>
      </c>
      <c r="E579" s="18" t="s">
        <v>371</v>
      </c>
      <c r="F579" s="17">
        <v>3.4</v>
      </c>
      <c r="G579" s="10">
        <f>+F579-O579/5</f>
        <v>3.37</v>
      </c>
      <c r="H579" s="11">
        <f>G579*7%</f>
        <v>0.23590000000000003</v>
      </c>
      <c r="I579" s="11">
        <f>G579+H579</f>
        <v>3.6059000000000001</v>
      </c>
      <c r="J579" s="17">
        <v>18</v>
      </c>
      <c r="K579" s="7">
        <f>I579*J579</f>
        <v>64.906199999999998</v>
      </c>
      <c r="L579" s="5" t="s">
        <v>30</v>
      </c>
      <c r="M579" s="17">
        <v>38</v>
      </c>
      <c r="N579" s="17">
        <v>0.15</v>
      </c>
      <c r="O579" s="13">
        <v>0.15</v>
      </c>
      <c r="P579" s="13">
        <v>110</v>
      </c>
      <c r="Q579" s="9">
        <f>N579*P579</f>
        <v>16.5</v>
      </c>
      <c r="R579" s="7">
        <f>G579*13</f>
        <v>43.81</v>
      </c>
      <c r="S579" s="7">
        <f>+R579+Q579+K579</f>
        <v>125.2162</v>
      </c>
      <c r="T579" s="7">
        <f>S579+S580</f>
        <v>125.2162</v>
      </c>
      <c r="U579" s="7">
        <f>T579/C579</f>
        <v>125.2162</v>
      </c>
      <c r="X579" s="117">
        <f>U579*1.8</f>
        <v>225.38916</v>
      </c>
      <c r="Y579" s="17">
        <v>229</v>
      </c>
      <c r="Z579" s="17">
        <f>Y579*8</f>
        <v>1832</v>
      </c>
      <c r="AA579" s="17">
        <f>Y579*3.5</f>
        <v>801.5</v>
      </c>
      <c r="AB579" s="17">
        <f>Y579*0.9</f>
        <v>206.1</v>
      </c>
    </row>
    <row r="580" spans="1:28" s="17" customFormat="1" x14ac:dyDescent="0.25">
      <c r="E580" s="42" t="s">
        <v>370</v>
      </c>
      <c r="G580" s="10">
        <f>+F580-O580/5</f>
        <v>0</v>
      </c>
      <c r="H580" s="11">
        <f>G580*7%</f>
        <v>0</v>
      </c>
      <c r="I580" s="11">
        <f>G580+H580</f>
        <v>0</v>
      </c>
      <c r="J580" s="13"/>
      <c r="K580" s="7">
        <f>I580*J580</f>
        <v>0</v>
      </c>
      <c r="L580" s="5"/>
      <c r="M580" s="13"/>
      <c r="P580" s="13"/>
      <c r="Q580" s="9">
        <f>N580*P580</f>
        <v>0</v>
      </c>
      <c r="R580" s="7">
        <f>G580*13</f>
        <v>0</v>
      </c>
      <c r="S580" s="7">
        <f>+R580+Q580+K580</f>
        <v>0</v>
      </c>
      <c r="U580" s="7" t="e">
        <f>T580/C580</f>
        <v>#DIV/0!</v>
      </c>
      <c r="X580" s="117" t="e">
        <f>U580*1.8</f>
        <v>#DIV/0!</v>
      </c>
      <c r="Z580" s="17">
        <f>Y580*8</f>
        <v>0</v>
      </c>
      <c r="AA580" s="17">
        <f>Y580*3.5</f>
        <v>0</v>
      </c>
      <c r="AB580" s="17">
        <f>Y580*0.9</f>
        <v>0</v>
      </c>
    </row>
    <row r="582" spans="1:28" s="17" customFormat="1" x14ac:dyDescent="0.25">
      <c r="A582" s="17">
        <v>128</v>
      </c>
      <c r="B582" s="17">
        <v>14</v>
      </c>
      <c r="C582" s="17">
        <v>1</v>
      </c>
      <c r="D582" s="18" t="s">
        <v>29</v>
      </c>
      <c r="E582" s="18" t="s">
        <v>373</v>
      </c>
      <c r="F582" s="17">
        <v>6.7</v>
      </c>
      <c r="G582" s="10">
        <f>+F582-O582/5</f>
        <v>6.58</v>
      </c>
      <c r="H582" s="11">
        <f>G582*7%</f>
        <v>0.46060000000000006</v>
      </c>
      <c r="I582" s="11">
        <f>G582+H582</f>
        <v>7.0406000000000004</v>
      </c>
      <c r="J582" s="17">
        <v>27</v>
      </c>
      <c r="K582" s="7">
        <f>I582*J582</f>
        <v>190.09620000000001</v>
      </c>
      <c r="L582" s="5" t="s">
        <v>30</v>
      </c>
      <c r="M582" s="17">
        <v>156</v>
      </c>
      <c r="N582" s="17">
        <v>0.6</v>
      </c>
      <c r="O582" s="13">
        <v>0.6</v>
      </c>
      <c r="P582" s="13">
        <v>185</v>
      </c>
      <c r="Q582" s="9">
        <f>N582*P582</f>
        <v>111</v>
      </c>
      <c r="R582" s="7">
        <f>G582*13</f>
        <v>85.54</v>
      </c>
      <c r="S582" s="7">
        <f>+R582+Q582+K582</f>
        <v>386.63620000000003</v>
      </c>
      <c r="T582" s="7">
        <f>S582+S583</f>
        <v>386.63620000000003</v>
      </c>
      <c r="U582" s="7">
        <f>T582/C582</f>
        <v>386.63620000000003</v>
      </c>
      <c r="X582" s="117">
        <f>U582*1.8</f>
        <v>695.9451600000001</v>
      </c>
      <c r="Y582" s="17">
        <v>699</v>
      </c>
      <c r="Z582" s="17">
        <f>Y582*8</f>
        <v>5592</v>
      </c>
      <c r="AA582" s="17">
        <f>Y582*3.5</f>
        <v>2446.5</v>
      </c>
      <c r="AB582" s="17">
        <f>Y582*0.9</f>
        <v>629.1</v>
      </c>
    </row>
    <row r="583" spans="1:28" s="17" customFormat="1" x14ac:dyDescent="0.25">
      <c r="E583" s="42" t="s">
        <v>374</v>
      </c>
      <c r="G583" s="10">
        <f>+F583-O583/5</f>
        <v>0</v>
      </c>
      <c r="H583" s="11">
        <f>G583*7%</f>
        <v>0</v>
      </c>
      <c r="I583" s="11">
        <f>G583+H583</f>
        <v>0</v>
      </c>
      <c r="J583" s="13"/>
      <c r="K583" s="7">
        <f>I583*J583</f>
        <v>0</v>
      </c>
      <c r="L583" s="5"/>
      <c r="M583" s="13"/>
      <c r="P583" s="13"/>
      <c r="Q583" s="9">
        <f>N583*P583</f>
        <v>0</v>
      </c>
      <c r="R583" s="7">
        <f>G583*13</f>
        <v>0</v>
      </c>
      <c r="S583" s="7">
        <f>+R583+Q583+K583</f>
        <v>0</v>
      </c>
      <c r="U583" s="7" t="e">
        <f>T583/C583</f>
        <v>#DIV/0!</v>
      </c>
      <c r="X583" s="117" t="e">
        <f>U583*1.8</f>
        <v>#DIV/0!</v>
      </c>
      <c r="Z583" s="17">
        <f>Y583*8</f>
        <v>0</v>
      </c>
      <c r="AA583" s="17">
        <f>Y583*3.5</f>
        <v>0</v>
      </c>
      <c r="AB583" s="17">
        <f>Y583*0.9</f>
        <v>0</v>
      </c>
    </row>
    <row r="584" spans="1:28" s="18" customFormat="1" x14ac:dyDescent="0.25">
      <c r="X584" s="116"/>
    </row>
    <row r="585" spans="1:28" s="17" customFormat="1" x14ac:dyDescent="0.25">
      <c r="A585" s="17">
        <v>129</v>
      </c>
      <c r="B585" s="17">
        <v>10</v>
      </c>
      <c r="C585" s="17">
        <v>1</v>
      </c>
      <c r="D585" s="18" t="s">
        <v>29</v>
      </c>
      <c r="E585" s="18" t="s">
        <v>375</v>
      </c>
      <c r="F585" s="17">
        <v>6.1</v>
      </c>
      <c r="G585" s="10">
        <f>+F585-O585/5</f>
        <v>5.9799999999999995</v>
      </c>
      <c r="H585" s="11">
        <f>G585*7%</f>
        <v>0.41860000000000003</v>
      </c>
      <c r="I585" s="11">
        <f>G585+H585</f>
        <v>6.3985999999999992</v>
      </c>
      <c r="J585" s="17">
        <v>18</v>
      </c>
      <c r="K585" s="7">
        <f>I585*J585</f>
        <v>115.17479999999999</v>
      </c>
      <c r="L585" s="5" t="s">
        <v>30</v>
      </c>
      <c r="M585" s="17">
        <v>156</v>
      </c>
      <c r="N585" s="17">
        <v>0.6</v>
      </c>
      <c r="O585" s="13">
        <v>0.6</v>
      </c>
      <c r="P585" s="13">
        <v>110</v>
      </c>
      <c r="Q585" s="9">
        <f>N585*P585</f>
        <v>66</v>
      </c>
      <c r="R585" s="7">
        <f>G585*13</f>
        <v>77.739999999999995</v>
      </c>
      <c r="S585" s="7">
        <f>+R585+Q585+K585</f>
        <v>258.91480000000001</v>
      </c>
      <c r="T585" s="7">
        <f>S585+S586</f>
        <v>258.91480000000001</v>
      </c>
      <c r="U585" s="7">
        <f>T585/C585</f>
        <v>258.91480000000001</v>
      </c>
      <c r="X585" s="117">
        <f>U585*1.8</f>
        <v>466.04664000000002</v>
      </c>
      <c r="Y585" s="17">
        <v>469</v>
      </c>
      <c r="Z585" s="17">
        <f>Y585*8</f>
        <v>3752</v>
      </c>
      <c r="AA585" s="17">
        <f>Y585*3.5</f>
        <v>1641.5</v>
      </c>
      <c r="AB585" s="17">
        <f>Y585*0.9</f>
        <v>422.1</v>
      </c>
    </row>
    <row r="586" spans="1:28" s="17" customFormat="1" x14ac:dyDescent="0.25">
      <c r="E586" s="42" t="s">
        <v>374</v>
      </c>
      <c r="G586" s="10">
        <f>+F586-O586/5</f>
        <v>0</v>
      </c>
      <c r="H586" s="11">
        <f>G586*7%</f>
        <v>0</v>
      </c>
      <c r="I586" s="11">
        <f>G586+H586</f>
        <v>0</v>
      </c>
      <c r="J586" s="13"/>
      <c r="K586" s="7">
        <f>I586*J586</f>
        <v>0</v>
      </c>
      <c r="L586" s="5"/>
      <c r="M586" s="13"/>
      <c r="P586" s="13"/>
      <c r="Q586" s="9">
        <f>N586*P586</f>
        <v>0</v>
      </c>
      <c r="R586" s="7">
        <f>G586*13</f>
        <v>0</v>
      </c>
      <c r="S586" s="7">
        <f>+R586+Q586+K586</f>
        <v>0</v>
      </c>
      <c r="U586" s="7" t="e">
        <f>T586/C586</f>
        <v>#DIV/0!</v>
      </c>
      <c r="X586" s="117" t="e">
        <f>U586*1.8</f>
        <v>#DIV/0!</v>
      </c>
      <c r="Z586" s="17">
        <f>Y586*8</f>
        <v>0</v>
      </c>
      <c r="AA586" s="17">
        <f>Y586*3.5</f>
        <v>0</v>
      </c>
      <c r="AB586" s="17">
        <f>Y586*0.9</f>
        <v>0</v>
      </c>
    </row>
    <row r="588" spans="1:28" s="18" customFormat="1" x14ac:dyDescent="0.25">
      <c r="A588" s="17">
        <v>130</v>
      </c>
      <c r="B588" s="18">
        <v>10</v>
      </c>
      <c r="C588" s="18">
        <v>1</v>
      </c>
      <c r="D588" s="18" t="s">
        <v>36</v>
      </c>
      <c r="E588" s="56" t="s">
        <v>389</v>
      </c>
      <c r="F588" s="17">
        <v>2.2000000000000002</v>
      </c>
      <c r="G588" s="5">
        <f t="shared" ref="G588:G594" si="270">+F588-O588/5</f>
        <v>2.14</v>
      </c>
      <c r="H588" s="6">
        <f t="shared" ref="H588:H594" si="271">G588*7%</f>
        <v>0.14980000000000002</v>
      </c>
      <c r="I588" s="6">
        <f t="shared" ref="I588:I594" si="272">G588+H588</f>
        <v>2.2898000000000001</v>
      </c>
      <c r="J588" s="18">
        <v>18</v>
      </c>
      <c r="K588" s="7">
        <f t="shared" ref="K588:K594" si="273">I588*J588</f>
        <v>41.2164</v>
      </c>
      <c r="L588" s="5" t="s">
        <v>30</v>
      </c>
      <c r="M588" s="18">
        <v>4</v>
      </c>
      <c r="N588" s="18">
        <v>0.06</v>
      </c>
      <c r="O588" s="18">
        <v>0.3</v>
      </c>
      <c r="P588" s="13">
        <v>200</v>
      </c>
      <c r="Q588" s="9">
        <f t="shared" ref="Q588:Q594" si="274">N588*P588</f>
        <v>12</v>
      </c>
      <c r="R588" s="8">
        <f t="shared" ref="R588:R594" si="275">G588*13</f>
        <v>27.82</v>
      </c>
      <c r="S588" s="8">
        <f t="shared" ref="S588:S594" si="276">+R588+Q588+K588</f>
        <v>81.0364</v>
      </c>
      <c r="T588" s="8">
        <f>S588+S589+S590+S591+S592+S593+S594</f>
        <v>118.5064</v>
      </c>
      <c r="U588" s="8">
        <f t="shared" ref="U588:U594" si="277">T588/C588</f>
        <v>118.5064</v>
      </c>
      <c r="X588" s="116">
        <f>U588*1.8</f>
        <v>213.31152</v>
      </c>
      <c r="Y588" s="18">
        <v>209</v>
      </c>
      <c r="Z588" s="18">
        <f t="shared" ref="Z588:Z594" si="278">Y588*8</f>
        <v>1672</v>
      </c>
      <c r="AA588" s="18">
        <f t="shared" ref="AA588:AA594" si="279">Y588*3.5</f>
        <v>731.5</v>
      </c>
      <c r="AB588" s="18">
        <f t="shared" ref="AB588:AB594" si="280">Y588*0.9</f>
        <v>188.1</v>
      </c>
    </row>
    <row r="589" spans="1:28" s="18" customFormat="1" x14ac:dyDescent="0.25">
      <c r="E589" s="42" t="s">
        <v>388</v>
      </c>
      <c r="G589" s="5">
        <f t="shared" si="270"/>
        <v>0</v>
      </c>
      <c r="H589" s="6">
        <f t="shared" si="271"/>
        <v>0</v>
      </c>
      <c r="I589" s="6">
        <f t="shared" si="272"/>
        <v>0</v>
      </c>
      <c r="J589" s="18">
        <v>18</v>
      </c>
      <c r="K589" s="7">
        <f t="shared" si="273"/>
        <v>0</v>
      </c>
      <c r="L589" s="5" t="s">
        <v>30</v>
      </c>
      <c r="M589" s="18">
        <v>4</v>
      </c>
      <c r="N589" s="18">
        <v>4.8000000000000001E-2</v>
      </c>
      <c r="P589" s="18">
        <v>200</v>
      </c>
      <c r="Q589" s="9">
        <f t="shared" si="274"/>
        <v>9.6</v>
      </c>
      <c r="R589" s="8">
        <f t="shared" si="275"/>
        <v>0</v>
      </c>
      <c r="S589" s="8">
        <f t="shared" si="276"/>
        <v>9.6</v>
      </c>
      <c r="U589" s="8" t="e">
        <f t="shared" si="277"/>
        <v>#DIV/0!</v>
      </c>
      <c r="X589" s="116" t="e">
        <f t="shared" ref="X589:X594" si="281">U589*1.8</f>
        <v>#DIV/0!</v>
      </c>
      <c r="Y589" s="18">
        <v>0</v>
      </c>
      <c r="Z589" s="18">
        <f t="shared" si="278"/>
        <v>0</v>
      </c>
      <c r="AA589" s="18">
        <f t="shared" si="279"/>
        <v>0</v>
      </c>
      <c r="AB589" s="18">
        <f t="shared" si="280"/>
        <v>0</v>
      </c>
    </row>
    <row r="590" spans="1:28" s="18" customFormat="1" x14ac:dyDescent="0.25">
      <c r="E590" s="17"/>
      <c r="G590" s="5">
        <f t="shared" si="270"/>
        <v>0</v>
      </c>
      <c r="H590" s="6">
        <f t="shared" si="271"/>
        <v>0</v>
      </c>
      <c r="I590" s="6">
        <f t="shared" si="272"/>
        <v>0</v>
      </c>
      <c r="J590" s="18">
        <v>18</v>
      </c>
      <c r="K590" s="7">
        <f t="shared" si="273"/>
        <v>0</v>
      </c>
      <c r="L590" s="5" t="s">
        <v>30</v>
      </c>
      <c r="M590" s="13">
        <v>4</v>
      </c>
      <c r="N590" s="18">
        <v>4.2000000000000003E-2</v>
      </c>
      <c r="P590" s="13">
        <v>200</v>
      </c>
      <c r="Q590" s="9">
        <f t="shared" si="274"/>
        <v>8.4</v>
      </c>
      <c r="R590" s="8">
        <f t="shared" si="275"/>
        <v>0</v>
      </c>
      <c r="S590" s="8">
        <f t="shared" si="276"/>
        <v>8.4</v>
      </c>
      <c r="U590" s="8" t="e">
        <f t="shared" si="277"/>
        <v>#DIV/0!</v>
      </c>
      <c r="X590" s="116" t="e">
        <f t="shared" si="281"/>
        <v>#DIV/0!</v>
      </c>
      <c r="Y590" s="18">
        <v>0</v>
      </c>
      <c r="Z590" s="18">
        <f t="shared" si="278"/>
        <v>0</v>
      </c>
      <c r="AA590" s="18">
        <f t="shared" si="279"/>
        <v>0</v>
      </c>
      <c r="AB590" s="18">
        <f t="shared" si="280"/>
        <v>0</v>
      </c>
    </row>
    <row r="591" spans="1:28" s="18" customFormat="1" x14ac:dyDescent="0.25">
      <c r="E591" s="17"/>
      <c r="G591" s="5">
        <f t="shared" si="270"/>
        <v>0</v>
      </c>
      <c r="H591" s="6">
        <f t="shared" si="271"/>
        <v>0</v>
      </c>
      <c r="I591" s="6">
        <f t="shared" si="272"/>
        <v>0</v>
      </c>
      <c r="J591" s="18">
        <v>18</v>
      </c>
      <c r="K591" s="7">
        <f t="shared" si="273"/>
        <v>0</v>
      </c>
      <c r="L591" s="5" t="s">
        <v>30</v>
      </c>
      <c r="M591" s="13">
        <v>4</v>
      </c>
      <c r="N591" s="18">
        <v>3.3000000000000002E-2</v>
      </c>
      <c r="P591" s="13">
        <v>200</v>
      </c>
      <c r="Q591" s="9">
        <f t="shared" si="274"/>
        <v>6.6000000000000005</v>
      </c>
      <c r="R591" s="8">
        <f t="shared" si="275"/>
        <v>0</v>
      </c>
      <c r="S591" s="8">
        <f t="shared" si="276"/>
        <v>6.6000000000000005</v>
      </c>
      <c r="U591" s="8" t="e">
        <f t="shared" si="277"/>
        <v>#DIV/0!</v>
      </c>
      <c r="X591" s="116" t="e">
        <f t="shared" si="281"/>
        <v>#DIV/0!</v>
      </c>
      <c r="Y591" s="18">
        <v>0</v>
      </c>
      <c r="Z591" s="18">
        <f t="shared" si="278"/>
        <v>0</v>
      </c>
      <c r="AA591" s="18">
        <f t="shared" si="279"/>
        <v>0</v>
      </c>
      <c r="AB591" s="18">
        <f t="shared" si="280"/>
        <v>0</v>
      </c>
    </row>
    <row r="592" spans="1:28" s="18" customFormat="1" x14ac:dyDescent="0.25">
      <c r="E592" s="17"/>
      <c r="G592" s="5">
        <f t="shared" si="270"/>
        <v>0</v>
      </c>
      <c r="H592" s="6">
        <f t="shared" si="271"/>
        <v>0</v>
      </c>
      <c r="I592" s="6">
        <f t="shared" si="272"/>
        <v>0</v>
      </c>
      <c r="J592" s="18">
        <v>18</v>
      </c>
      <c r="K592" s="7">
        <f t="shared" si="273"/>
        <v>0</v>
      </c>
      <c r="L592" s="5" t="s">
        <v>30</v>
      </c>
      <c r="M592" s="13">
        <v>6</v>
      </c>
      <c r="N592" s="18">
        <v>4.1000000000000002E-2</v>
      </c>
      <c r="P592" s="13">
        <v>110</v>
      </c>
      <c r="Q592" s="9">
        <f t="shared" si="274"/>
        <v>4.51</v>
      </c>
      <c r="R592" s="8">
        <f t="shared" si="275"/>
        <v>0</v>
      </c>
      <c r="S592" s="8">
        <f t="shared" si="276"/>
        <v>4.51</v>
      </c>
      <c r="U592" s="8" t="e">
        <f t="shared" si="277"/>
        <v>#DIV/0!</v>
      </c>
      <c r="X592" s="116" t="e">
        <f t="shared" si="281"/>
        <v>#DIV/0!</v>
      </c>
      <c r="Y592" s="18">
        <v>0</v>
      </c>
      <c r="Z592" s="18">
        <f t="shared" si="278"/>
        <v>0</v>
      </c>
      <c r="AA592" s="18">
        <f t="shared" si="279"/>
        <v>0</v>
      </c>
      <c r="AB592" s="18">
        <f t="shared" si="280"/>
        <v>0</v>
      </c>
    </row>
    <row r="593" spans="1:28" s="18" customFormat="1" x14ac:dyDescent="0.25">
      <c r="E593" s="17"/>
      <c r="G593" s="5">
        <f t="shared" si="270"/>
        <v>0</v>
      </c>
      <c r="H593" s="6">
        <f t="shared" si="271"/>
        <v>0</v>
      </c>
      <c r="I593" s="6">
        <f t="shared" si="272"/>
        <v>0</v>
      </c>
      <c r="J593" s="18">
        <v>18</v>
      </c>
      <c r="K593" s="7">
        <f t="shared" si="273"/>
        <v>0</v>
      </c>
      <c r="L593" s="5" t="s">
        <v>30</v>
      </c>
      <c r="M593" s="13">
        <v>8</v>
      </c>
      <c r="N593" s="18">
        <v>4.4999999999999998E-2</v>
      </c>
      <c r="P593" s="13">
        <v>110</v>
      </c>
      <c r="Q593" s="9">
        <f t="shared" si="274"/>
        <v>4.95</v>
      </c>
      <c r="R593" s="8">
        <f t="shared" si="275"/>
        <v>0</v>
      </c>
      <c r="S593" s="8">
        <f t="shared" si="276"/>
        <v>4.95</v>
      </c>
      <c r="U593" s="8" t="e">
        <f t="shared" si="277"/>
        <v>#DIV/0!</v>
      </c>
      <c r="X593" s="116" t="e">
        <f t="shared" si="281"/>
        <v>#DIV/0!</v>
      </c>
      <c r="Y593" s="18">
        <v>0</v>
      </c>
      <c r="Z593" s="18">
        <f t="shared" si="278"/>
        <v>0</v>
      </c>
      <c r="AA593" s="18">
        <f t="shared" si="279"/>
        <v>0</v>
      </c>
      <c r="AB593" s="18">
        <f t="shared" si="280"/>
        <v>0</v>
      </c>
    </row>
    <row r="594" spans="1:28" s="18" customFormat="1" x14ac:dyDescent="0.25">
      <c r="E594" s="17"/>
      <c r="G594" s="5">
        <f t="shared" si="270"/>
        <v>0</v>
      </c>
      <c r="H594" s="6">
        <f t="shared" si="271"/>
        <v>0</v>
      </c>
      <c r="I594" s="6">
        <f t="shared" si="272"/>
        <v>0</v>
      </c>
      <c r="J594" s="18">
        <v>18</v>
      </c>
      <c r="K594" s="7">
        <f t="shared" si="273"/>
        <v>0</v>
      </c>
      <c r="L594" s="5" t="s">
        <v>30</v>
      </c>
      <c r="M594" s="13">
        <v>8</v>
      </c>
      <c r="N594" s="18">
        <v>3.1E-2</v>
      </c>
      <c r="P594" s="13">
        <v>110</v>
      </c>
      <c r="Q594" s="9">
        <f t="shared" si="274"/>
        <v>3.41</v>
      </c>
      <c r="R594" s="8">
        <f t="shared" si="275"/>
        <v>0</v>
      </c>
      <c r="S594" s="8">
        <f t="shared" si="276"/>
        <v>3.41</v>
      </c>
      <c r="U594" s="8" t="e">
        <f t="shared" si="277"/>
        <v>#DIV/0!</v>
      </c>
      <c r="X594" s="116" t="e">
        <f t="shared" si="281"/>
        <v>#DIV/0!</v>
      </c>
      <c r="Y594" s="18">
        <v>0</v>
      </c>
      <c r="Z594" s="18">
        <f t="shared" si="278"/>
        <v>0</v>
      </c>
      <c r="AA594" s="18">
        <f t="shared" si="279"/>
        <v>0</v>
      </c>
      <c r="AB594" s="18">
        <f t="shared" si="280"/>
        <v>0</v>
      </c>
    </row>
    <row r="596" spans="1:28" s="56" customFormat="1" x14ac:dyDescent="0.25">
      <c r="A596" s="56">
        <v>131</v>
      </c>
      <c r="B596" s="56">
        <v>10</v>
      </c>
      <c r="C596" s="56">
        <v>1</v>
      </c>
      <c r="D596" s="56" t="s">
        <v>36</v>
      </c>
      <c r="E596" s="56" t="s">
        <v>390</v>
      </c>
      <c r="F596" s="56">
        <v>2.4</v>
      </c>
      <c r="G596" s="57">
        <f>+F596-O596/5</f>
        <v>2.38</v>
      </c>
      <c r="H596" s="58">
        <f>G596*7%</f>
        <v>0.1666</v>
      </c>
      <c r="I596" s="58">
        <f>G596+H596</f>
        <v>2.5465999999999998</v>
      </c>
      <c r="J596" s="56">
        <v>18</v>
      </c>
      <c r="K596" s="59">
        <f>I596*J596</f>
        <v>45.838799999999992</v>
      </c>
      <c r="L596" s="57" t="s">
        <v>30</v>
      </c>
      <c r="M596" s="56">
        <v>4</v>
      </c>
      <c r="N596" s="56">
        <v>3.5000000000000003E-2</v>
      </c>
      <c r="O596" s="60">
        <v>0.1</v>
      </c>
      <c r="P596" s="60">
        <v>130</v>
      </c>
      <c r="Q596" s="61">
        <f>N596*P596</f>
        <v>4.5500000000000007</v>
      </c>
      <c r="R596" s="59">
        <f>G596*13</f>
        <v>30.939999999999998</v>
      </c>
      <c r="S596" s="59">
        <f>+R596+Q596+K596</f>
        <v>81.328799999999987</v>
      </c>
      <c r="T596" s="59">
        <f>S596+S597+S598</f>
        <v>89.078799999999987</v>
      </c>
      <c r="U596" s="59">
        <f>T596/C596</f>
        <v>89.078799999999987</v>
      </c>
      <c r="X596" s="119">
        <f>U596*2</f>
        <v>178.15759999999997</v>
      </c>
      <c r="Y596" s="56">
        <v>179</v>
      </c>
      <c r="Z596" s="56">
        <f>Y596*8</f>
        <v>1432</v>
      </c>
      <c r="AA596" s="56">
        <f>Y596*3.5</f>
        <v>626.5</v>
      </c>
      <c r="AB596" s="56">
        <f>Y596*0.9</f>
        <v>161.1</v>
      </c>
    </row>
    <row r="597" spans="1:28" s="18" customFormat="1" x14ac:dyDescent="0.25">
      <c r="E597" s="42" t="s">
        <v>391</v>
      </c>
      <c r="G597" s="5">
        <f>+F597-O597/5</f>
        <v>0</v>
      </c>
      <c r="H597" s="6">
        <f>G597*7%</f>
        <v>0</v>
      </c>
      <c r="I597" s="6">
        <f>G597+H597</f>
        <v>0</v>
      </c>
      <c r="J597" s="13"/>
      <c r="K597" s="7">
        <f>I597*J597</f>
        <v>0</v>
      </c>
      <c r="L597" s="5" t="s">
        <v>30</v>
      </c>
      <c r="M597" s="23">
        <v>4</v>
      </c>
      <c r="N597" s="18">
        <v>0.03</v>
      </c>
      <c r="P597" s="13">
        <v>130</v>
      </c>
      <c r="Q597" s="9">
        <f>N597*P597</f>
        <v>3.9</v>
      </c>
      <c r="R597" s="8">
        <f>G597*13</f>
        <v>0</v>
      </c>
      <c r="S597" s="8">
        <f>+R597+Q597+K597</f>
        <v>3.9</v>
      </c>
      <c r="U597" s="8" t="e">
        <f>T597/C597</f>
        <v>#DIV/0!</v>
      </c>
      <c r="X597" s="116" t="e">
        <f>U597*2</f>
        <v>#DIV/0!</v>
      </c>
      <c r="Y597" s="18">
        <v>0</v>
      </c>
      <c r="Z597" s="18">
        <f>Y597*8</f>
        <v>0</v>
      </c>
      <c r="AA597" s="18">
        <f>Y597*3.5</f>
        <v>0</v>
      </c>
      <c r="AB597" s="18">
        <f>Y597*0.9</f>
        <v>0</v>
      </c>
    </row>
    <row r="598" spans="1:28" s="18" customFormat="1" x14ac:dyDescent="0.25">
      <c r="G598" s="5">
        <f>+F598-O598/5</f>
        <v>0</v>
      </c>
      <c r="H598" s="6">
        <f>G598*7%</f>
        <v>0</v>
      </c>
      <c r="I598" s="6">
        <f>G598+H598</f>
        <v>0</v>
      </c>
      <c r="J598" s="13"/>
      <c r="K598" s="7">
        <f>I598*J598</f>
        <v>0</v>
      </c>
      <c r="L598" s="5" t="s">
        <v>30</v>
      </c>
      <c r="M598" s="23">
        <v>6</v>
      </c>
      <c r="N598" s="18">
        <v>3.5000000000000003E-2</v>
      </c>
      <c r="P598" s="13">
        <v>110</v>
      </c>
      <c r="Q598" s="9">
        <f>N598*P598</f>
        <v>3.8500000000000005</v>
      </c>
      <c r="R598" s="8">
        <f>G598*13</f>
        <v>0</v>
      </c>
      <c r="S598" s="8">
        <f>+R598+Q598+K598</f>
        <v>3.8500000000000005</v>
      </c>
      <c r="U598" s="8" t="e">
        <f>T598/C598</f>
        <v>#DIV/0!</v>
      </c>
      <c r="X598" s="116" t="e">
        <f>U598*2</f>
        <v>#DIV/0!</v>
      </c>
      <c r="Y598" s="18">
        <v>0</v>
      </c>
      <c r="Z598" s="18">
        <f>Y598*8</f>
        <v>0</v>
      </c>
      <c r="AA598" s="18">
        <f>Y598*3.5</f>
        <v>0</v>
      </c>
      <c r="AB598" s="18">
        <f>Y598*0.9</f>
        <v>0</v>
      </c>
    </row>
    <row r="600" spans="1:28" s="17" customFormat="1" x14ac:dyDescent="0.25">
      <c r="A600" s="17">
        <v>133</v>
      </c>
      <c r="B600" s="17">
        <v>10</v>
      </c>
      <c r="C600" s="17">
        <v>1</v>
      </c>
      <c r="D600" s="18" t="s">
        <v>36</v>
      </c>
      <c r="E600" s="17" t="s">
        <v>392</v>
      </c>
      <c r="F600" s="17">
        <v>2</v>
      </c>
      <c r="G600" s="10">
        <f>+F600-O600/5</f>
        <v>1.88</v>
      </c>
      <c r="H600" s="11">
        <f>G600*7%</f>
        <v>0.13159999999999999</v>
      </c>
      <c r="I600" s="11">
        <f>G600+H600</f>
        <v>2.0116000000000001</v>
      </c>
      <c r="J600" s="17">
        <v>18</v>
      </c>
      <c r="K600" s="7">
        <f>I600*J600</f>
        <v>36.208800000000004</v>
      </c>
      <c r="L600" s="5" t="s">
        <v>30</v>
      </c>
      <c r="M600" s="18">
        <v>2</v>
      </c>
      <c r="N600" s="17">
        <v>0.13600000000000001</v>
      </c>
      <c r="O600" s="13">
        <v>0.6</v>
      </c>
      <c r="P600" s="13">
        <v>200</v>
      </c>
      <c r="Q600" s="9">
        <f>N600*P600</f>
        <v>27.200000000000003</v>
      </c>
      <c r="R600" s="7">
        <f>G600*13</f>
        <v>24.439999999999998</v>
      </c>
      <c r="S600" s="7">
        <f>+R600+Q600+K600</f>
        <v>87.848800000000011</v>
      </c>
      <c r="T600" s="7">
        <f>S600+S601</f>
        <v>181.84880000000001</v>
      </c>
      <c r="U600" s="7">
        <f>T600/C600</f>
        <v>181.84880000000001</v>
      </c>
      <c r="X600" s="117">
        <f>U600*1.8</f>
        <v>327.32784000000004</v>
      </c>
      <c r="Y600" s="17">
        <v>329</v>
      </c>
      <c r="Z600" s="17">
        <f>Y600*8</f>
        <v>2632</v>
      </c>
      <c r="AA600" s="17">
        <f>Y600*3.5</f>
        <v>1151.5</v>
      </c>
      <c r="AB600" s="17">
        <f>Y600*0.9</f>
        <v>296.10000000000002</v>
      </c>
    </row>
    <row r="601" spans="1:28" s="17" customFormat="1" x14ac:dyDescent="0.25">
      <c r="E601" s="42" t="s">
        <v>393</v>
      </c>
      <c r="G601" s="10">
        <f>+F601-O601/5</f>
        <v>0</v>
      </c>
      <c r="H601" s="11">
        <f>G601*7%</f>
        <v>0</v>
      </c>
      <c r="I601" s="11">
        <f>G601+H601</f>
        <v>0</v>
      </c>
      <c r="J601" s="13"/>
      <c r="K601" s="7">
        <f>I601*J601</f>
        <v>0</v>
      </c>
      <c r="L601" s="5" t="s">
        <v>30</v>
      </c>
      <c r="M601" s="13">
        <v>10</v>
      </c>
      <c r="N601" s="17">
        <v>0.47</v>
      </c>
      <c r="P601" s="13">
        <v>200</v>
      </c>
      <c r="Q601" s="9">
        <f>N601*P601</f>
        <v>94</v>
      </c>
      <c r="R601" s="7">
        <f>G601*13</f>
        <v>0</v>
      </c>
      <c r="S601" s="7">
        <f>+R601+Q601+K601</f>
        <v>94</v>
      </c>
      <c r="U601" s="7" t="e">
        <f>T601/C601</f>
        <v>#DIV/0!</v>
      </c>
      <c r="X601" s="117" t="e">
        <f>U601*1.8</f>
        <v>#DIV/0!</v>
      </c>
      <c r="Z601" s="17">
        <f>Y601*8</f>
        <v>0</v>
      </c>
      <c r="AA601" s="17">
        <f>Y601*3.5</f>
        <v>0</v>
      </c>
      <c r="AB601" s="17">
        <f>Y601*0.9</f>
        <v>0</v>
      </c>
    </row>
    <row r="603" spans="1:28" s="56" customFormat="1" x14ac:dyDescent="0.25">
      <c r="A603" s="56">
        <v>134</v>
      </c>
      <c r="B603" s="56">
        <v>925</v>
      </c>
      <c r="C603" s="56">
        <v>1</v>
      </c>
      <c r="D603" s="56" t="s">
        <v>36</v>
      </c>
      <c r="E603" s="56" t="s">
        <v>394</v>
      </c>
      <c r="F603" s="56">
        <v>1.7</v>
      </c>
      <c r="G603" s="57">
        <f>+F603-O603/5</f>
        <v>1.69</v>
      </c>
      <c r="H603" s="58">
        <f>G603*7%</f>
        <v>0.1183</v>
      </c>
      <c r="I603" s="58">
        <f>G603+H603</f>
        <v>1.8083</v>
      </c>
      <c r="J603" s="56">
        <v>1</v>
      </c>
      <c r="K603" s="59">
        <f>I603*J603</f>
        <v>1.8083</v>
      </c>
      <c r="L603" s="57" t="s">
        <v>30</v>
      </c>
      <c r="M603" s="56">
        <v>30</v>
      </c>
      <c r="N603" s="56">
        <v>0.05</v>
      </c>
      <c r="O603" s="60">
        <v>0.05</v>
      </c>
      <c r="P603" s="60">
        <v>85</v>
      </c>
      <c r="Q603" s="61">
        <f>N603*P603</f>
        <v>4.25</v>
      </c>
      <c r="R603" s="59">
        <f>G603*6</f>
        <v>10.14</v>
      </c>
      <c r="S603" s="59">
        <f>+R603+Q603+K603</f>
        <v>16.1983</v>
      </c>
      <c r="T603" s="59">
        <f>S603+S604</f>
        <v>16.1983</v>
      </c>
      <c r="U603" s="59">
        <f>T603/C603</f>
        <v>16.1983</v>
      </c>
      <c r="X603" s="119">
        <f>U603*2</f>
        <v>32.396599999999999</v>
      </c>
      <c r="Y603" s="56">
        <v>29</v>
      </c>
      <c r="Z603" s="56">
        <f>Y603*8</f>
        <v>232</v>
      </c>
      <c r="AA603" s="56">
        <f>Y603*3.5</f>
        <v>101.5</v>
      </c>
      <c r="AB603" s="56">
        <f>Y603*0.9</f>
        <v>26.1</v>
      </c>
    </row>
    <row r="604" spans="1:28" s="17" customFormat="1" x14ac:dyDescent="0.25">
      <c r="E604" s="42" t="s">
        <v>395</v>
      </c>
      <c r="G604" s="10">
        <f>+F604-O604/5</f>
        <v>0</v>
      </c>
      <c r="H604" s="11">
        <f>G604*7%</f>
        <v>0</v>
      </c>
      <c r="I604" s="11">
        <f>G604+H604</f>
        <v>0</v>
      </c>
      <c r="J604" s="13"/>
      <c r="K604" s="7">
        <f>I604*J604</f>
        <v>0</v>
      </c>
      <c r="L604" s="5"/>
      <c r="M604" s="13"/>
      <c r="P604" s="13"/>
      <c r="Q604" s="9"/>
      <c r="R604" s="7">
        <f>G604*6</f>
        <v>0</v>
      </c>
      <c r="S604" s="7">
        <f>+R604+Q604+K604</f>
        <v>0</v>
      </c>
      <c r="U604" s="7" t="e">
        <f>T604/C604</f>
        <v>#DIV/0!</v>
      </c>
      <c r="X604" s="117" t="e">
        <f>U604*2</f>
        <v>#DIV/0!</v>
      </c>
      <c r="Z604" s="17">
        <f>Y604*8</f>
        <v>0</v>
      </c>
      <c r="AA604" s="17">
        <f>Y604*3.5</f>
        <v>0</v>
      </c>
      <c r="AB604" s="17">
        <f>Y604*0.9</f>
        <v>0</v>
      </c>
    </row>
    <row r="606" spans="1:28" s="56" customFormat="1" x14ac:dyDescent="0.25">
      <c r="A606" s="56">
        <v>135</v>
      </c>
      <c r="B606" s="56">
        <v>925</v>
      </c>
      <c r="C606" s="56">
        <v>1</v>
      </c>
      <c r="D606" s="56" t="s">
        <v>36</v>
      </c>
      <c r="E606" s="56" t="s">
        <v>396</v>
      </c>
      <c r="F606" s="56">
        <v>2.2000000000000002</v>
      </c>
      <c r="G606" s="57">
        <f>+F606-O606/5</f>
        <v>2.1800000000000002</v>
      </c>
      <c r="H606" s="58">
        <f>G606*7%</f>
        <v>0.15260000000000001</v>
      </c>
      <c r="I606" s="58">
        <f>G606+H606</f>
        <v>2.3326000000000002</v>
      </c>
      <c r="J606" s="56">
        <v>1</v>
      </c>
      <c r="K606" s="59">
        <f>I606*J606</f>
        <v>2.3326000000000002</v>
      </c>
      <c r="L606" s="57" t="s">
        <v>30</v>
      </c>
      <c r="M606" s="56">
        <v>4</v>
      </c>
      <c r="N606" s="56">
        <v>3.5000000000000003E-2</v>
      </c>
      <c r="O606" s="60">
        <v>0.1</v>
      </c>
      <c r="P606" s="60">
        <v>85</v>
      </c>
      <c r="Q606" s="61">
        <f>N606*P606</f>
        <v>2.9750000000000001</v>
      </c>
      <c r="R606" s="59">
        <f>G606*6</f>
        <v>13.080000000000002</v>
      </c>
      <c r="S606" s="59">
        <f>+R606+Q606+K606</f>
        <v>18.387600000000003</v>
      </c>
      <c r="T606" s="59">
        <f>S606+S607+S608</f>
        <v>23.912600000000005</v>
      </c>
      <c r="U606" s="59">
        <f>T606/C606</f>
        <v>23.912600000000005</v>
      </c>
      <c r="X606" s="119">
        <f>U606*2</f>
        <v>47.825200000000009</v>
      </c>
      <c r="Y606" s="56">
        <v>49</v>
      </c>
      <c r="Z606" s="56">
        <f>Y606*8</f>
        <v>392</v>
      </c>
      <c r="AA606" s="56">
        <f>Y606*3.5</f>
        <v>171.5</v>
      </c>
      <c r="AB606" s="56">
        <f>Y606*0.9</f>
        <v>44.1</v>
      </c>
    </row>
    <row r="607" spans="1:28" s="18" customFormat="1" x14ac:dyDescent="0.25">
      <c r="E607" s="42" t="s">
        <v>397</v>
      </c>
      <c r="G607" s="5">
        <f>+F607-O607/5</f>
        <v>0</v>
      </c>
      <c r="H607" s="6">
        <f>G607*7%</f>
        <v>0</v>
      </c>
      <c r="I607" s="6">
        <f>G607+H607</f>
        <v>0</v>
      </c>
      <c r="J607" s="13"/>
      <c r="K607" s="7">
        <f>I607*J607</f>
        <v>0</v>
      </c>
      <c r="L607" s="5" t="s">
        <v>30</v>
      </c>
      <c r="M607" s="23">
        <v>4</v>
      </c>
      <c r="N607" s="18">
        <v>0.03</v>
      </c>
      <c r="P607" s="13">
        <v>85</v>
      </c>
      <c r="Q607" s="9">
        <f>N607*P607</f>
        <v>2.5499999999999998</v>
      </c>
      <c r="R607" s="8">
        <f>G607*6</f>
        <v>0</v>
      </c>
      <c r="S607" s="8">
        <f>+R607+Q607+K607</f>
        <v>2.5499999999999998</v>
      </c>
      <c r="U607" s="8" t="e">
        <f>T607/C607</f>
        <v>#DIV/0!</v>
      </c>
      <c r="X607" s="116" t="e">
        <f>U607*2</f>
        <v>#DIV/0!</v>
      </c>
      <c r="Y607" s="18">
        <v>0</v>
      </c>
      <c r="Z607" s="18">
        <f>Y607*8</f>
        <v>0</v>
      </c>
      <c r="AA607" s="18">
        <f>Y607*3.5</f>
        <v>0</v>
      </c>
      <c r="AB607" s="18">
        <f>Y607*0.9</f>
        <v>0</v>
      </c>
    </row>
    <row r="608" spans="1:28" s="18" customFormat="1" x14ac:dyDescent="0.25">
      <c r="G608" s="5">
        <f>+F608-O608/5</f>
        <v>0</v>
      </c>
      <c r="H608" s="6">
        <f>G608*7%</f>
        <v>0</v>
      </c>
      <c r="I608" s="6">
        <f>G608+H608</f>
        <v>0</v>
      </c>
      <c r="J608" s="13"/>
      <c r="K608" s="7">
        <f>I608*J608</f>
        <v>0</v>
      </c>
      <c r="L608" s="5" t="s">
        <v>30</v>
      </c>
      <c r="M608" s="23">
        <v>6</v>
      </c>
      <c r="N608" s="18">
        <v>3.5000000000000003E-2</v>
      </c>
      <c r="P608" s="13">
        <v>85</v>
      </c>
      <c r="Q608" s="9">
        <f>N608*P608</f>
        <v>2.9750000000000001</v>
      </c>
      <c r="R608" s="8">
        <f>G608*6</f>
        <v>0</v>
      </c>
      <c r="S608" s="8">
        <f>+R608+Q608+K608</f>
        <v>2.9750000000000001</v>
      </c>
      <c r="U608" s="8" t="e">
        <f>T608/C608</f>
        <v>#DIV/0!</v>
      </c>
      <c r="X608" s="116" t="e">
        <f>U608*2</f>
        <v>#DIV/0!</v>
      </c>
      <c r="Y608" s="18">
        <v>0</v>
      </c>
      <c r="Z608" s="18">
        <f>Y608*8</f>
        <v>0</v>
      </c>
      <c r="AA608" s="18">
        <f>Y608*3.5</f>
        <v>0</v>
      </c>
      <c r="AB608" s="18">
        <f>Y608*0.9</f>
        <v>0</v>
      </c>
    </row>
    <row r="610" spans="1:30" s="17" customFormat="1" x14ac:dyDescent="0.25">
      <c r="A610" s="17">
        <v>136</v>
      </c>
      <c r="B610" s="17">
        <v>14</v>
      </c>
      <c r="C610" s="17">
        <v>1</v>
      </c>
      <c r="D610" s="18" t="s">
        <v>36</v>
      </c>
      <c r="E610" s="18" t="s">
        <v>398</v>
      </c>
      <c r="F610" s="17">
        <v>1.5</v>
      </c>
      <c r="G610" s="10">
        <f>+F610-O610/5</f>
        <v>1.47</v>
      </c>
      <c r="H610" s="11">
        <f>G610*7%</f>
        <v>0.10290000000000001</v>
      </c>
      <c r="I610" s="11">
        <f>G610+H610</f>
        <v>1.5729</v>
      </c>
      <c r="J610" s="17">
        <v>27</v>
      </c>
      <c r="K610" s="7">
        <f>I610*J610</f>
        <v>42.468299999999999</v>
      </c>
      <c r="L610" s="5" t="s">
        <v>30</v>
      </c>
      <c r="M610" s="17">
        <v>62</v>
      </c>
      <c r="N610" s="17">
        <v>0.15</v>
      </c>
      <c r="O610" s="13">
        <v>0.15</v>
      </c>
      <c r="P610" s="13">
        <v>120</v>
      </c>
      <c r="Q610" s="9">
        <f>N610*P610</f>
        <v>18</v>
      </c>
      <c r="R610" s="7">
        <f>G610*13</f>
        <v>19.11</v>
      </c>
      <c r="S610" s="7">
        <f>+R610+Q610+K610</f>
        <v>79.578299999999999</v>
      </c>
      <c r="T610" s="7">
        <f>S610+S611</f>
        <v>79.578299999999999</v>
      </c>
      <c r="U610" s="7">
        <f>T610/C610</f>
        <v>79.578299999999999</v>
      </c>
      <c r="X610" s="117">
        <f>U610*2</f>
        <v>159.1566</v>
      </c>
      <c r="Y610" s="17">
        <v>159</v>
      </c>
      <c r="Z610" s="17">
        <f>Y610*8</f>
        <v>1272</v>
      </c>
      <c r="AA610" s="17">
        <f>Y610*3.5</f>
        <v>556.5</v>
      </c>
      <c r="AB610" s="17">
        <f>Y610*0.9</f>
        <v>143.1</v>
      </c>
    </row>
    <row r="611" spans="1:30" s="17" customFormat="1" x14ac:dyDescent="0.25">
      <c r="E611" s="42" t="s">
        <v>399</v>
      </c>
      <c r="G611" s="10">
        <f>+F611-O611/5</f>
        <v>0</v>
      </c>
      <c r="H611" s="11">
        <f>G611*7%</f>
        <v>0</v>
      </c>
      <c r="I611" s="11">
        <f>G611+H611</f>
        <v>0</v>
      </c>
      <c r="J611" s="13"/>
      <c r="K611" s="7">
        <f>I611*J611</f>
        <v>0</v>
      </c>
      <c r="L611" s="5"/>
      <c r="M611" s="13"/>
      <c r="P611" s="13"/>
      <c r="Q611" s="9"/>
      <c r="R611" s="7">
        <f>G611*6</f>
        <v>0</v>
      </c>
      <c r="S611" s="7">
        <f>+R611+Q611+K611</f>
        <v>0</v>
      </c>
      <c r="U611" s="7" t="e">
        <f>T611/C611</f>
        <v>#DIV/0!</v>
      </c>
      <c r="X611" s="117" t="e">
        <f>U611*2</f>
        <v>#DIV/0!</v>
      </c>
      <c r="Z611" s="17">
        <f>Y611*8</f>
        <v>0</v>
      </c>
      <c r="AA611" s="17">
        <f>Y611*3.5</f>
        <v>0</v>
      </c>
      <c r="AB611" s="17">
        <f>Y611*0.9</f>
        <v>0</v>
      </c>
    </row>
    <row r="613" spans="1:30" s="62" customFormat="1" x14ac:dyDescent="0.25">
      <c r="A613" s="62">
        <v>137</v>
      </c>
      <c r="B613" s="62">
        <v>14</v>
      </c>
      <c r="C613" s="62">
        <v>1</v>
      </c>
      <c r="D613" s="62" t="s">
        <v>36</v>
      </c>
      <c r="E613" s="62" t="s">
        <v>400</v>
      </c>
      <c r="F613" s="62">
        <v>1.5</v>
      </c>
      <c r="G613" s="63">
        <f>+F613-O613/5</f>
        <v>1.48</v>
      </c>
      <c r="H613" s="64">
        <f>G613*7%</f>
        <v>0.10360000000000001</v>
      </c>
      <c r="I613" s="64">
        <f>G613+H613</f>
        <v>1.5835999999999999</v>
      </c>
      <c r="J613" s="62">
        <v>27</v>
      </c>
      <c r="K613" s="65">
        <f>I613*J613</f>
        <v>42.757199999999997</v>
      </c>
      <c r="L613" s="63" t="s">
        <v>30</v>
      </c>
      <c r="M613" s="62">
        <v>8</v>
      </c>
      <c r="N613" s="62">
        <v>5.3999999999999999E-2</v>
      </c>
      <c r="O613" s="66">
        <v>0.1</v>
      </c>
      <c r="P613" s="66">
        <v>185</v>
      </c>
      <c r="Q613" s="67">
        <f>N613*P613</f>
        <v>9.99</v>
      </c>
      <c r="R613" s="65">
        <f>G613*13</f>
        <v>19.239999999999998</v>
      </c>
      <c r="S613" s="65">
        <f>+R613+Q613+K613</f>
        <v>71.987200000000001</v>
      </c>
      <c r="T613" s="65">
        <f>S613+S614+S615+S616+S617</f>
        <v>79.537199999999984</v>
      </c>
      <c r="U613" s="65">
        <f>T613/C613</f>
        <v>79.537199999999984</v>
      </c>
      <c r="X613" s="120">
        <f>U613*2</f>
        <v>159.07439999999997</v>
      </c>
      <c r="Y613" s="62">
        <v>159</v>
      </c>
      <c r="Z613" s="62">
        <f>Y613*8</f>
        <v>1272</v>
      </c>
      <c r="AA613" s="62">
        <f>Y613*3.5</f>
        <v>556.5</v>
      </c>
      <c r="AB613" s="62">
        <f>Y613*0.9</f>
        <v>143.1</v>
      </c>
    </row>
    <row r="614" spans="1:30" s="18" customFormat="1" x14ac:dyDescent="0.25">
      <c r="E614" s="42" t="s">
        <v>401</v>
      </c>
      <c r="G614" s="5">
        <f>+F614-O614/5</f>
        <v>0</v>
      </c>
      <c r="H614" s="6">
        <f>G614*7%</f>
        <v>0</v>
      </c>
      <c r="I614" s="6">
        <f>G614+H614</f>
        <v>0</v>
      </c>
      <c r="J614" s="18">
        <v>27</v>
      </c>
      <c r="K614" s="7">
        <f>I614*J614</f>
        <v>0</v>
      </c>
      <c r="L614" s="5" t="s">
        <v>30</v>
      </c>
      <c r="M614" s="13">
        <v>4</v>
      </c>
      <c r="N614" s="18">
        <v>2.1999999999999999E-2</v>
      </c>
      <c r="P614" s="13">
        <v>185</v>
      </c>
      <c r="Q614" s="9">
        <f>N614*P614</f>
        <v>4.0699999999999994</v>
      </c>
      <c r="R614" s="8">
        <f>G614*13</f>
        <v>0</v>
      </c>
      <c r="S614" s="8">
        <f>+R614+Q614+K614</f>
        <v>4.0699999999999994</v>
      </c>
      <c r="U614" s="8" t="e">
        <f>T614/C614</f>
        <v>#DIV/0!</v>
      </c>
      <c r="X614" s="116" t="e">
        <f>U614*1.8</f>
        <v>#DIV/0!</v>
      </c>
      <c r="Y614" s="18">
        <v>0</v>
      </c>
      <c r="Z614" s="18">
        <f>Y614*8</f>
        <v>0</v>
      </c>
      <c r="AA614" s="18">
        <f>Y614*3.5</f>
        <v>0</v>
      </c>
      <c r="AB614" s="18">
        <f>Y614*0.9</f>
        <v>0</v>
      </c>
    </row>
    <row r="615" spans="1:30" s="18" customFormat="1" x14ac:dyDescent="0.25">
      <c r="E615" s="17"/>
      <c r="G615" s="5">
        <f>+F615-O615/5</f>
        <v>0</v>
      </c>
      <c r="H615" s="6">
        <f>G615*7%</f>
        <v>0</v>
      </c>
      <c r="I615" s="6">
        <f>G615+H615</f>
        <v>0</v>
      </c>
      <c r="J615" s="18">
        <v>27</v>
      </c>
      <c r="K615" s="7">
        <f>I615*J615</f>
        <v>0</v>
      </c>
      <c r="L615" s="5" t="s">
        <v>30</v>
      </c>
      <c r="M615" s="13">
        <v>4</v>
      </c>
      <c r="N615" s="18">
        <v>1.4999999999999999E-2</v>
      </c>
      <c r="P615" s="13">
        <v>120</v>
      </c>
      <c r="Q615" s="9">
        <f>N615*P615</f>
        <v>1.7999999999999998</v>
      </c>
      <c r="R615" s="8">
        <f>G615*13</f>
        <v>0</v>
      </c>
      <c r="S615" s="8">
        <f>+R615+Q615+K615</f>
        <v>1.7999999999999998</v>
      </c>
      <c r="U615" s="8" t="e">
        <f>T615/C615</f>
        <v>#DIV/0!</v>
      </c>
      <c r="X615" s="116" t="e">
        <f>U615*1.8</f>
        <v>#DIV/0!</v>
      </c>
      <c r="Y615" s="18">
        <v>0</v>
      </c>
      <c r="Z615" s="18">
        <f>Y615*8</f>
        <v>0</v>
      </c>
      <c r="AA615" s="18">
        <f>Y615*3.5</f>
        <v>0</v>
      </c>
      <c r="AB615" s="18">
        <f>Y615*0.9</f>
        <v>0</v>
      </c>
    </row>
    <row r="616" spans="1:30" s="18" customFormat="1" x14ac:dyDescent="0.25">
      <c r="E616" s="17"/>
      <c r="G616" s="5">
        <f>+F616-O616/5</f>
        <v>0</v>
      </c>
      <c r="H616" s="6">
        <f>G616*7%</f>
        <v>0</v>
      </c>
      <c r="I616" s="6">
        <f>G616+H616</f>
        <v>0</v>
      </c>
      <c r="J616" s="18">
        <v>27</v>
      </c>
      <c r="K616" s="7">
        <f>I616*J616</f>
        <v>0</v>
      </c>
      <c r="L616" s="5" t="s">
        <v>30</v>
      </c>
      <c r="M616" s="13">
        <v>2</v>
      </c>
      <c r="N616" s="18">
        <v>6.0000000000000001E-3</v>
      </c>
      <c r="P616" s="13">
        <v>120</v>
      </c>
      <c r="Q616" s="9">
        <f>N616*P616</f>
        <v>0.72</v>
      </c>
      <c r="R616" s="8">
        <f>G616*13</f>
        <v>0</v>
      </c>
      <c r="S616" s="8">
        <f>+R616+Q616+K616</f>
        <v>0.72</v>
      </c>
      <c r="U616" s="8" t="e">
        <f>T616/C616</f>
        <v>#DIV/0!</v>
      </c>
      <c r="X616" s="116" t="e">
        <f>U616*1.8</f>
        <v>#DIV/0!</v>
      </c>
      <c r="Y616" s="18">
        <v>0</v>
      </c>
      <c r="Z616" s="18">
        <f>Y616*8</f>
        <v>0</v>
      </c>
      <c r="AA616" s="18">
        <f>Y616*3.5</f>
        <v>0</v>
      </c>
      <c r="AB616" s="18">
        <f>Y616*0.9</f>
        <v>0</v>
      </c>
    </row>
    <row r="617" spans="1:30" s="18" customFormat="1" x14ac:dyDescent="0.25">
      <c r="G617" s="5">
        <f>+F617-O617/5</f>
        <v>0</v>
      </c>
      <c r="H617" s="6">
        <f>G617*7%</f>
        <v>0</v>
      </c>
      <c r="I617" s="6">
        <f>G617+H617</f>
        <v>0</v>
      </c>
      <c r="J617" s="18">
        <v>27</v>
      </c>
      <c r="K617" s="7">
        <f>I617*J617</f>
        <v>0</v>
      </c>
      <c r="L617" s="5" t="s">
        <v>30</v>
      </c>
      <c r="M617" s="13">
        <v>4</v>
      </c>
      <c r="N617" s="18">
        <v>8.0000000000000002E-3</v>
      </c>
      <c r="P617" s="13">
        <v>120</v>
      </c>
      <c r="Q617" s="9">
        <f>N617*P617</f>
        <v>0.96</v>
      </c>
      <c r="R617" s="8">
        <f>G617*13</f>
        <v>0</v>
      </c>
      <c r="S617" s="8">
        <f>+R617+Q617+K617</f>
        <v>0.96</v>
      </c>
      <c r="U617" s="8" t="e">
        <f>T617/C617</f>
        <v>#DIV/0!</v>
      </c>
      <c r="X617" s="116" t="e">
        <f>U617*1.8</f>
        <v>#DIV/0!</v>
      </c>
      <c r="Y617" s="18">
        <v>0</v>
      </c>
      <c r="Z617" s="18">
        <f>Y617*8</f>
        <v>0</v>
      </c>
      <c r="AA617" s="18">
        <f>Y617*3.5</f>
        <v>0</v>
      </c>
      <c r="AB617" s="18">
        <f>Y617*0.9</f>
        <v>0</v>
      </c>
    </row>
    <row r="619" spans="1:30" s="17" customFormat="1" x14ac:dyDescent="0.25">
      <c r="A619" s="17">
        <v>138</v>
      </c>
      <c r="B619" s="17">
        <v>14</v>
      </c>
      <c r="C619" s="17">
        <v>1</v>
      </c>
      <c r="D619" s="18" t="s">
        <v>29</v>
      </c>
      <c r="E619" s="18" t="s">
        <v>402</v>
      </c>
      <c r="F619" s="17">
        <v>1.8</v>
      </c>
      <c r="G619" s="10">
        <f>+F619-O619/5</f>
        <v>1.76</v>
      </c>
      <c r="H619" s="11">
        <f>G619*7%</f>
        <v>0.12320000000000002</v>
      </c>
      <c r="I619" s="11">
        <f>G619+H619</f>
        <v>1.8832</v>
      </c>
      <c r="J619" s="17">
        <v>27</v>
      </c>
      <c r="K619" s="7">
        <f>I619*J619</f>
        <v>50.846400000000003</v>
      </c>
      <c r="L619" s="5" t="s">
        <v>30</v>
      </c>
      <c r="M619" s="17">
        <v>27</v>
      </c>
      <c r="N619" s="17">
        <v>0.2</v>
      </c>
      <c r="O619" s="13">
        <v>0.2</v>
      </c>
      <c r="P619" s="13">
        <v>185</v>
      </c>
      <c r="Q619" s="9">
        <f>N619*P619</f>
        <v>37</v>
      </c>
      <c r="R619" s="7">
        <f>G619*13</f>
        <v>22.88</v>
      </c>
      <c r="S619" s="7">
        <f>+R619+Q619+K619</f>
        <v>110.7264</v>
      </c>
      <c r="T619" s="7">
        <f>S619+S620</f>
        <v>110.7264</v>
      </c>
      <c r="U619" s="7">
        <f>T619/C619</f>
        <v>110.7264</v>
      </c>
      <c r="X619" s="117">
        <f>U619*1.8</f>
        <v>199.30752000000001</v>
      </c>
      <c r="Y619" s="17">
        <v>199</v>
      </c>
      <c r="Z619" s="17">
        <f>Y619*8</f>
        <v>1592</v>
      </c>
      <c r="AA619" s="17">
        <f>Y619*3.5</f>
        <v>696.5</v>
      </c>
      <c r="AB619" s="17">
        <f>Y619*0.9</f>
        <v>179.1</v>
      </c>
      <c r="AD619" s="17" t="s">
        <v>404</v>
      </c>
    </row>
    <row r="620" spans="1:30" s="17" customFormat="1" x14ac:dyDescent="0.25">
      <c r="E620" s="16" t="s">
        <v>403</v>
      </c>
      <c r="G620" s="10">
        <f>+F620-O620/5</f>
        <v>0</v>
      </c>
      <c r="H620" s="11">
        <f>G620*7%</f>
        <v>0</v>
      </c>
      <c r="I620" s="11">
        <f>G620+H620</f>
        <v>0</v>
      </c>
      <c r="J620" s="13">
        <v>27</v>
      </c>
      <c r="K620" s="7">
        <f>I620*J620</f>
        <v>0</v>
      </c>
      <c r="L620" s="5"/>
      <c r="M620" s="13"/>
      <c r="P620" s="13"/>
      <c r="Q620" s="9">
        <f>N620*P620</f>
        <v>0</v>
      </c>
      <c r="R620" s="7">
        <f>G620*13</f>
        <v>0</v>
      </c>
      <c r="S620" s="7">
        <f>+R620+Q620+K620</f>
        <v>0</v>
      </c>
      <c r="U620" s="7" t="e">
        <f>T620/C620</f>
        <v>#DIV/0!</v>
      </c>
      <c r="X620" s="117" t="e">
        <f>U620*1.8</f>
        <v>#DIV/0!</v>
      </c>
      <c r="Z620" s="17">
        <f>Y620*8</f>
        <v>0</v>
      </c>
      <c r="AA620" s="17">
        <f>Y620*3.5</f>
        <v>0</v>
      </c>
      <c r="AB620" s="17">
        <f>Y620*0.9</f>
        <v>0</v>
      </c>
    </row>
    <row r="622" spans="1:30" s="17" customFormat="1" x14ac:dyDescent="0.25">
      <c r="A622" s="17">
        <v>139</v>
      </c>
      <c r="B622" s="17">
        <v>10</v>
      </c>
      <c r="C622" s="17">
        <v>1</v>
      </c>
      <c r="D622" s="18" t="s">
        <v>29</v>
      </c>
      <c r="E622" s="18" t="s">
        <v>406</v>
      </c>
      <c r="F622" s="17">
        <v>4.3</v>
      </c>
      <c r="G622" s="10">
        <f>+F622-O622/5</f>
        <v>3.88</v>
      </c>
      <c r="H622" s="11">
        <f>G622*7%</f>
        <v>0.27160000000000001</v>
      </c>
      <c r="I622" s="11">
        <f>G622+H622</f>
        <v>4.1516000000000002</v>
      </c>
      <c r="J622" s="17">
        <v>18</v>
      </c>
      <c r="K622" s="7">
        <f>I622*J622</f>
        <v>74.728800000000007</v>
      </c>
      <c r="L622" s="5" t="s">
        <v>37</v>
      </c>
      <c r="M622" s="17">
        <v>1</v>
      </c>
      <c r="N622" s="17">
        <v>1.9</v>
      </c>
      <c r="O622" s="13">
        <v>2.1</v>
      </c>
      <c r="P622" s="13">
        <v>85</v>
      </c>
      <c r="Q622" s="9">
        <f>N622*P622</f>
        <v>161.5</v>
      </c>
      <c r="R622" s="7">
        <f>G622*13</f>
        <v>50.44</v>
      </c>
      <c r="S622" s="7">
        <f>+R622+Q622+K622</f>
        <v>286.66880000000003</v>
      </c>
      <c r="T622" s="7">
        <f>S622+S623</f>
        <v>308.66880000000003</v>
      </c>
      <c r="U622" s="7">
        <f>T622/C622</f>
        <v>308.66880000000003</v>
      </c>
      <c r="X622" s="117">
        <f>U622*1.8</f>
        <v>555.6038400000001</v>
      </c>
      <c r="Y622" s="17">
        <v>559</v>
      </c>
      <c r="Z622" s="17">
        <f>Y622*8</f>
        <v>4472</v>
      </c>
      <c r="AA622" s="17">
        <f>Y622*3.5</f>
        <v>1956.5</v>
      </c>
      <c r="AB622" s="17">
        <f>Y622*0.9</f>
        <v>503.1</v>
      </c>
    </row>
    <row r="623" spans="1:30" s="17" customFormat="1" x14ac:dyDescent="0.25">
      <c r="E623" s="42" t="s">
        <v>405</v>
      </c>
      <c r="G623" s="10">
        <f>+F623-O623/5</f>
        <v>0</v>
      </c>
      <c r="H623" s="11">
        <f>G623*7%</f>
        <v>0</v>
      </c>
      <c r="I623" s="11">
        <f>G623+H623</f>
        <v>0</v>
      </c>
      <c r="J623" s="13">
        <v>18</v>
      </c>
      <c r="K623" s="7">
        <f>I623*J623</f>
        <v>0</v>
      </c>
      <c r="L623" s="5" t="s">
        <v>30</v>
      </c>
      <c r="M623" s="13">
        <v>38</v>
      </c>
      <c r="N623" s="17">
        <v>0.2</v>
      </c>
      <c r="P623" s="13">
        <v>110</v>
      </c>
      <c r="Q623" s="9">
        <f>N623*P623</f>
        <v>22</v>
      </c>
      <c r="R623" s="7">
        <f>G623*13</f>
        <v>0</v>
      </c>
      <c r="S623" s="7">
        <f>+R623+Q623+K623</f>
        <v>22</v>
      </c>
      <c r="U623" s="7" t="e">
        <f>T623/C623</f>
        <v>#DIV/0!</v>
      </c>
      <c r="X623" s="117" t="e">
        <f>U623*1.8</f>
        <v>#DIV/0!</v>
      </c>
      <c r="Z623" s="17">
        <f>Y623*8</f>
        <v>0</v>
      </c>
      <c r="AA623" s="17">
        <f>Y623*3.5</f>
        <v>0</v>
      </c>
      <c r="AB623" s="17">
        <f>Y623*0.9</f>
        <v>0</v>
      </c>
    </row>
    <row r="625" spans="1:28" s="56" customFormat="1" x14ac:dyDescent="0.25">
      <c r="A625" s="56">
        <v>140</v>
      </c>
      <c r="B625" s="56">
        <v>10</v>
      </c>
      <c r="C625" s="56">
        <v>1</v>
      </c>
      <c r="D625" s="56" t="s">
        <v>29</v>
      </c>
      <c r="E625" s="56" t="s">
        <v>430</v>
      </c>
      <c r="F625" s="56">
        <v>3.8</v>
      </c>
      <c r="G625" s="57">
        <f>+F625-O625/5</f>
        <v>3.51</v>
      </c>
      <c r="H625" s="58">
        <f>G625*7%</f>
        <v>0.2457</v>
      </c>
      <c r="I625" s="58">
        <f>G625+H625</f>
        <v>3.7556999999999996</v>
      </c>
      <c r="J625" s="56">
        <v>18</v>
      </c>
      <c r="K625" s="59">
        <f>I625*J625</f>
        <v>67.602599999999995</v>
      </c>
      <c r="L625" s="57" t="s">
        <v>37</v>
      </c>
      <c r="M625" s="56">
        <v>1</v>
      </c>
      <c r="N625" s="56">
        <v>1</v>
      </c>
      <c r="O625" s="60">
        <v>1.45</v>
      </c>
      <c r="P625" s="60">
        <v>50</v>
      </c>
      <c r="Q625" s="61">
        <f>N625*P625</f>
        <v>50</v>
      </c>
      <c r="R625" s="59">
        <f>G625*13</f>
        <v>45.629999999999995</v>
      </c>
      <c r="S625" s="59">
        <f>+R625+Q625+K625</f>
        <v>163.23259999999999</v>
      </c>
      <c r="T625" s="59">
        <f>S625+S626+S627</f>
        <v>212.73259999999999</v>
      </c>
      <c r="U625" s="59">
        <f>T625/C625</f>
        <v>212.73259999999999</v>
      </c>
      <c r="X625" s="119">
        <f>U625*1.8</f>
        <v>382.91867999999999</v>
      </c>
      <c r="Y625" s="56">
        <v>379</v>
      </c>
      <c r="Z625" s="56">
        <f>Y625*8</f>
        <v>3032</v>
      </c>
      <c r="AA625" s="56">
        <f>Y625*3.5</f>
        <v>1326.5</v>
      </c>
      <c r="AB625" s="56">
        <f>Y625*0.9</f>
        <v>341.1</v>
      </c>
    </row>
    <row r="626" spans="1:28" s="17" customFormat="1" x14ac:dyDescent="0.25">
      <c r="E626" s="18" t="s">
        <v>440</v>
      </c>
      <c r="G626" s="10">
        <f>+F626-O626/5</f>
        <v>0</v>
      </c>
      <c r="H626" s="11">
        <f>G626*7%</f>
        <v>0</v>
      </c>
      <c r="I626" s="11">
        <f>G626+H626</f>
        <v>0</v>
      </c>
      <c r="J626" s="17">
        <v>18</v>
      </c>
      <c r="K626" s="7">
        <f>I626*J626</f>
        <v>0</v>
      </c>
      <c r="L626" s="10" t="s">
        <v>30</v>
      </c>
      <c r="M626" s="13">
        <v>39</v>
      </c>
      <c r="N626" s="17">
        <v>0.27</v>
      </c>
      <c r="P626" s="13">
        <v>110</v>
      </c>
      <c r="Q626" s="9">
        <f>N626*P626</f>
        <v>29.700000000000003</v>
      </c>
      <c r="R626" s="7">
        <f>G626*13</f>
        <v>0</v>
      </c>
      <c r="S626" s="7">
        <f>+R626+Q626+K626</f>
        <v>29.700000000000003</v>
      </c>
      <c r="U626" s="7" t="e">
        <f>T626/C626</f>
        <v>#DIV/0!</v>
      </c>
      <c r="X626" s="117" t="e">
        <f>U626*1.8</f>
        <v>#DIV/0!</v>
      </c>
      <c r="Z626" s="17">
        <f>Y626*8</f>
        <v>0</v>
      </c>
      <c r="AA626" s="17">
        <f>Y626*3.5</f>
        <v>0</v>
      </c>
      <c r="AB626" s="17">
        <f>Y626*0.9</f>
        <v>0</v>
      </c>
    </row>
    <row r="627" spans="1:28" s="17" customFormat="1" x14ac:dyDescent="0.25">
      <c r="G627" s="10">
        <f>+F627-O627/5</f>
        <v>0</v>
      </c>
      <c r="H627" s="11">
        <f>G627*7%</f>
        <v>0</v>
      </c>
      <c r="I627" s="11">
        <f>G627+H627</f>
        <v>0</v>
      </c>
      <c r="J627" s="17">
        <v>18</v>
      </c>
      <c r="K627" s="7">
        <f>I627*J627</f>
        <v>0</v>
      </c>
      <c r="L627" s="10" t="s">
        <v>30</v>
      </c>
      <c r="M627" s="13">
        <v>32</v>
      </c>
      <c r="N627" s="17">
        <v>0.18</v>
      </c>
      <c r="P627" s="13">
        <v>110</v>
      </c>
      <c r="Q627" s="9">
        <f>N627*P627</f>
        <v>19.8</v>
      </c>
      <c r="R627" s="7">
        <f>G627*13</f>
        <v>0</v>
      </c>
      <c r="S627" s="7">
        <f>+R627+Q627+K627</f>
        <v>19.8</v>
      </c>
      <c r="U627" s="7" t="e">
        <f>T627/C627</f>
        <v>#DIV/0!</v>
      </c>
      <c r="X627" s="117" t="e">
        <f>U627*1.8</f>
        <v>#DIV/0!</v>
      </c>
      <c r="Z627" s="17">
        <f>Y627*8</f>
        <v>0</v>
      </c>
      <c r="AA627" s="17">
        <f>Y627*3.5</f>
        <v>0</v>
      </c>
      <c r="AB627" s="17">
        <f>Y627*0.9</f>
        <v>0</v>
      </c>
    </row>
    <row r="629" spans="1:28" s="17" customFormat="1" x14ac:dyDescent="0.25">
      <c r="A629" s="17">
        <v>141</v>
      </c>
      <c r="B629" s="17">
        <v>10</v>
      </c>
      <c r="C629" s="17">
        <v>1</v>
      </c>
      <c r="D629" s="17" t="s">
        <v>29</v>
      </c>
      <c r="E629" s="17" t="s">
        <v>431</v>
      </c>
      <c r="F629" s="17">
        <v>2.25</v>
      </c>
      <c r="G629" s="10">
        <f>+F629-O629/5</f>
        <v>2.1</v>
      </c>
      <c r="H629" s="11">
        <f>G629*7%</f>
        <v>0.14700000000000002</v>
      </c>
      <c r="I629" s="11">
        <f>G629+H629</f>
        <v>2.2469999999999999</v>
      </c>
      <c r="J629" s="17">
        <v>18</v>
      </c>
      <c r="K629" s="7">
        <f>I629*J629</f>
        <v>40.445999999999998</v>
      </c>
      <c r="L629" s="10" t="s">
        <v>37</v>
      </c>
      <c r="N629" s="17">
        <v>0.5</v>
      </c>
      <c r="O629" s="13">
        <v>0.75</v>
      </c>
      <c r="P629" s="13">
        <v>40</v>
      </c>
      <c r="Q629" s="9">
        <f>N629*P629</f>
        <v>20</v>
      </c>
      <c r="R629" s="7">
        <f>G629*13</f>
        <v>27.3</v>
      </c>
      <c r="S629" s="7">
        <f>+R629+Q629+K629</f>
        <v>87.745999999999995</v>
      </c>
      <c r="T629" s="7">
        <f>S629+S630+S631</f>
        <v>132.346</v>
      </c>
      <c r="U629" s="7">
        <f>T629/C629</f>
        <v>132.346</v>
      </c>
      <c r="X629" s="117">
        <f>U629*1.8</f>
        <v>238.22280000000001</v>
      </c>
      <c r="Y629" s="17">
        <v>239</v>
      </c>
      <c r="Z629" s="17">
        <f>Y629*8</f>
        <v>1912</v>
      </c>
      <c r="AA629" s="17">
        <f>Y629*3.5</f>
        <v>836.5</v>
      </c>
      <c r="AB629" s="17">
        <f>Y629*0.9</f>
        <v>215.1</v>
      </c>
    </row>
    <row r="630" spans="1:28" s="17" customFormat="1" x14ac:dyDescent="0.25">
      <c r="E630" s="18" t="s">
        <v>432</v>
      </c>
      <c r="G630" s="10">
        <f>+F630-O630/5</f>
        <v>0</v>
      </c>
      <c r="H630" s="11">
        <f>G630*7%</f>
        <v>0</v>
      </c>
      <c r="I630" s="11">
        <f>G630+H630</f>
        <v>0</v>
      </c>
      <c r="J630" s="17">
        <v>18</v>
      </c>
      <c r="K630" s="7">
        <f>I630*J630</f>
        <v>0</v>
      </c>
      <c r="L630" s="10" t="s">
        <v>30</v>
      </c>
      <c r="M630" s="13"/>
      <c r="N630" s="17">
        <v>0.14000000000000001</v>
      </c>
      <c r="P630" s="13">
        <v>185</v>
      </c>
      <c r="Q630" s="9">
        <f>N630*P630</f>
        <v>25.900000000000002</v>
      </c>
      <c r="R630" s="7">
        <f>G630*13</f>
        <v>0</v>
      </c>
      <c r="S630" s="7">
        <f>+R630+Q630+K630</f>
        <v>25.900000000000002</v>
      </c>
      <c r="U630" s="7" t="e">
        <f>T630/C630</f>
        <v>#DIV/0!</v>
      </c>
      <c r="X630" s="117" t="e">
        <f>U630*1.8</f>
        <v>#DIV/0!</v>
      </c>
      <c r="Z630" s="17">
        <f>Y630*8</f>
        <v>0</v>
      </c>
      <c r="AA630" s="17">
        <f>Y630*3.5</f>
        <v>0</v>
      </c>
      <c r="AB630" s="17">
        <f>Y630*0.9</f>
        <v>0</v>
      </c>
    </row>
    <row r="631" spans="1:28" s="17" customFormat="1" x14ac:dyDescent="0.25">
      <c r="G631" s="10">
        <f>+F631-O631/5</f>
        <v>0</v>
      </c>
      <c r="H631" s="11">
        <f>G631*7%</f>
        <v>0</v>
      </c>
      <c r="I631" s="11">
        <f>G631+H631</f>
        <v>0</v>
      </c>
      <c r="J631" s="17">
        <v>18</v>
      </c>
      <c r="K631" s="7">
        <f>I631*J631</f>
        <v>0</v>
      </c>
      <c r="L631" s="10" t="s">
        <v>30</v>
      </c>
      <c r="M631" s="13"/>
      <c r="N631" s="17">
        <v>0.11</v>
      </c>
      <c r="P631" s="13">
        <v>170</v>
      </c>
      <c r="Q631" s="9">
        <f>N631*P631</f>
        <v>18.7</v>
      </c>
      <c r="R631" s="7">
        <f>G631*13</f>
        <v>0</v>
      </c>
      <c r="S631" s="7">
        <f>+R631+Q631+K631</f>
        <v>18.7</v>
      </c>
      <c r="U631" s="7" t="e">
        <f>T631/C631</f>
        <v>#DIV/0!</v>
      </c>
      <c r="X631" s="117" t="e">
        <f>U631*1.8</f>
        <v>#DIV/0!</v>
      </c>
      <c r="Z631" s="17">
        <f>Y631*8</f>
        <v>0</v>
      </c>
      <c r="AA631" s="17">
        <f>Y631*3.5</f>
        <v>0</v>
      </c>
      <c r="AB631" s="17">
        <f>Y631*0.9</f>
        <v>0</v>
      </c>
    </row>
    <row r="633" spans="1:28" s="17" customFormat="1" x14ac:dyDescent="0.25">
      <c r="A633" s="17">
        <v>142</v>
      </c>
      <c r="B633" s="17">
        <v>10</v>
      </c>
      <c r="C633" s="17">
        <v>1</v>
      </c>
      <c r="D633" s="17" t="s">
        <v>29</v>
      </c>
      <c r="E633" s="17" t="s">
        <v>433</v>
      </c>
      <c r="F633" s="17">
        <v>2.75</v>
      </c>
      <c r="G633" s="10">
        <f>+F633-O633/5</f>
        <v>2.54</v>
      </c>
      <c r="H633" s="11">
        <f>G633*7%</f>
        <v>0.17780000000000001</v>
      </c>
      <c r="I633" s="11">
        <f>G633+H633</f>
        <v>2.7178</v>
      </c>
      <c r="J633" s="17">
        <v>18</v>
      </c>
      <c r="K633" s="7">
        <f>I633*J633</f>
        <v>48.920400000000001</v>
      </c>
      <c r="L633" s="10" t="s">
        <v>37</v>
      </c>
      <c r="N633" s="17">
        <v>0.75</v>
      </c>
      <c r="O633" s="13">
        <v>1.05</v>
      </c>
      <c r="P633" s="13">
        <v>40</v>
      </c>
      <c r="Q633" s="9">
        <f>N633*P633</f>
        <v>30</v>
      </c>
      <c r="R633" s="7">
        <f>G633*13</f>
        <v>33.020000000000003</v>
      </c>
      <c r="S633" s="7">
        <f>+R633+Q633+K633</f>
        <v>111.94040000000001</v>
      </c>
      <c r="T633" s="7">
        <f>S633+S634+S635</f>
        <v>165.79040000000001</v>
      </c>
      <c r="U633" s="7">
        <f>T633/C633</f>
        <v>165.79040000000001</v>
      </c>
      <c r="X633" s="117">
        <f>U633*1.8</f>
        <v>298.42272000000003</v>
      </c>
      <c r="Y633" s="17">
        <v>299</v>
      </c>
      <c r="Z633" s="17">
        <f>Y633*8</f>
        <v>2392</v>
      </c>
      <c r="AA633" s="17">
        <f>Y633*3.5</f>
        <v>1046.5</v>
      </c>
      <c r="AB633" s="17">
        <f>Y633*0.9</f>
        <v>269.10000000000002</v>
      </c>
    </row>
    <row r="634" spans="1:28" s="17" customFormat="1" x14ac:dyDescent="0.25">
      <c r="E634" s="18" t="s">
        <v>434</v>
      </c>
      <c r="G634" s="10">
        <f>+F634-O634/5</f>
        <v>0</v>
      </c>
      <c r="H634" s="11">
        <f>G634*7%</f>
        <v>0</v>
      </c>
      <c r="I634" s="11">
        <f>G634+H634</f>
        <v>0</v>
      </c>
      <c r="J634" s="17">
        <v>18</v>
      </c>
      <c r="K634" s="7">
        <f>I634*J634</f>
        <v>0</v>
      </c>
      <c r="L634" s="10" t="s">
        <v>30</v>
      </c>
      <c r="M634" s="13"/>
      <c r="N634" s="17">
        <v>0.19</v>
      </c>
      <c r="P634" s="13">
        <v>185</v>
      </c>
      <c r="Q634" s="9">
        <f>N634*P634</f>
        <v>35.15</v>
      </c>
      <c r="R634" s="7">
        <f>G634*13</f>
        <v>0</v>
      </c>
      <c r="S634" s="7">
        <f>+R634+Q634+K634</f>
        <v>35.15</v>
      </c>
      <c r="U634" s="7" t="e">
        <f>T634/C634</f>
        <v>#DIV/0!</v>
      </c>
      <c r="X634" s="117" t="e">
        <f>U634*1.8</f>
        <v>#DIV/0!</v>
      </c>
      <c r="Z634" s="17">
        <f>Y634*8</f>
        <v>0</v>
      </c>
      <c r="AA634" s="17">
        <f>Y634*3.5</f>
        <v>0</v>
      </c>
      <c r="AB634" s="17">
        <f>Y634*0.9</f>
        <v>0</v>
      </c>
    </row>
    <row r="635" spans="1:28" s="17" customFormat="1" x14ac:dyDescent="0.25">
      <c r="G635" s="10">
        <f>+F635-O635/5</f>
        <v>0</v>
      </c>
      <c r="H635" s="11">
        <f>G635*7%</f>
        <v>0</v>
      </c>
      <c r="I635" s="11">
        <f>G635+H635</f>
        <v>0</v>
      </c>
      <c r="J635" s="17">
        <v>18</v>
      </c>
      <c r="K635" s="7">
        <f>I635*J635</f>
        <v>0</v>
      </c>
      <c r="L635" s="10" t="s">
        <v>30</v>
      </c>
      <c r="M635" s="13"/>
      <c r="N635" s="17">
        <v>0.11</v>
      </c>
      <c r="P635" s="13">
        <v>170</v>
      </c>
      <c r="Q635" s="9">
        <f>N635*P635</f>
        <v>18.7</v>
      </c>
      <c r="R635" s="7">
        <f>G635*13</f>
        <v>0</v>
      </c>
      <c r="S635" s="7">
        <f>+R635+Q635+K635</f>
        <v>18.7</v>
      </c>
      <c r="U635" s="7" t="e">
        <f>T635/C635</f>
        <v>#DIV/0!</v>
      </c>
      <c r="X635" s="117" t="e">
        <f>U635*1.8</f>
        <v>#DIV/0!</v>
      </c>
      <c r="Z635" s="17">
        <f>Y635*8</f>
        <v>0</v>
      </c>
      <c r="AA635" s="17">
        <f>Y635*3.5</f>
        <v>0</v>
      </c>
      <c r="AB635" s="17">
        <f>Y635*0.9</f>
        <v>0</v>
      </c>
    </row>
    <row r="637" spans="1:28" s="17" customFormat="1" x14ac:dyDescent="0.25">
      <c r="A637" s="17">
        <v>143</v>
      </c>
      <c r="B637" s="17">
        <v>10</v>
      </c>
      <c r="C637" s="17">
        <v>1</v>
      </c>
      <c r="D637" s="17" t="s">
        <v>29</v>
      </c>
      <c r="E637" s="17" t="s">
        <v>435</v>
      </c>
      <c r="F637" s="17">
        <v>4.55</v>
      </c>
      <c r="G637" s="10">
        <f>+F637-O637/5</f>
        <v>4.05</v>
      </c>
      <c r="H637" s="11">
        <f>G637*7%</f>
        <v>0.28350000000000003</v>
      </c>
      <c r="I637" s="11">
        <f>G637+H637</f>
        <v>4.3334999999999999</v>
      </c>
      <c r="J637" s="17">
        <v>18</v>
      </c>
      <c r="K637" s="7">
        <f>I637*J637</f>
        <v>78.003</v>
      </c>
      <c r="L637" s="10" t="s">
        <v>37</v>
      </c>
      <c r="N637" s="17">
        <v>2</v>
      </c>
      <c r="O637" s="13">
        <v>2.5</v>
      </c>
      <c r="P637" s="13">
        <v>75</v>
      </c>
      <c r="Q637" s="9">
        <f>N637*P637</f>
        <v>150</v>
      </c>
      <c r="R637" s="7">
        <f>G637*13</f>
        <v>52.65</v>
      </c>
      <c r="S637" s="7">
        <f>+R637+Q637+K637</f>
        <v>280.65300000000002</v>
      </c>
      <c r="T637" s="7">
        <f>S637+S638+S639</f>
        <v>370.15300000000002</v>
      </c>
      <c r="U637" s="7">
        <f>T637/C637</f>
        <v>370.15300000000002</v>
      </c>
      <c r="X637" s="117">
        <f>U637*1.8</f>
        <v>666.2754000000001</v>
      </c>
      <c r="Y637" s="17">
        <v>669</v>
      </c>
      <c r="Z637" s="17">
        <f>Y637*8</f>
        <v>5352</v>
      </c>
      <c r="AA637" s="17">
        <f>Y637*3.5</f>
        <v>2341.5</v>
      </c>
      <c r="AB637" s="17">
        <f>Y637*0.9</f>
        <v>602.1</v>
      </c>
    </row>
    <row r="638" spans="1:28" s="17" customFormat="1" x14ac:dyDescent="0.25">
      <c r="E638" s="18" t="s">
        <v>436</v>
      </c>
      <c r="G638" s="10">
        <f>+F638-O638/5</f>
        <v>0</v>
      </c>
      <c r="H638" s="11">
        <f>G638*7%</f>
        <v>0</v>
      </c>
      <c r="I638" s="11">
        <f>G638+H638</f>
        <v>0</v>
      </c>
      <c r="J638" s="17">
        <v>18</v>
      </c>
      <c r="K638" s="7">
        <f>I638*J638</f>
        <v>0</v>
      </c>
      <c r="L638" s="10" t="s">
        <v>30</v>
      </c>
      <c r="M638" s="13"/>
      <c r="N638" s="17">
        <v>0.3</v>
      </c>
      <c r="P638" s="13">
        <v>185</v>
      </c>
      <c r="Q638" s="9">
        <f>N638*P638</f>
        <v>55.5</v>
      </c>
      <c r="R638" s="7">
        <f>G638*13</f>
        <v>0</v>
      </c>
      <c r="S638" s="7">
        <f>+R638+Q638+K638</f>
        <v>55.5</v>
      </c>
      <c r="U638" s="7" t="e">
        <f>T638/C638</f>
        <v>#DIV/0!</v>
      </c>
      <c r="X638" s="117" t="e">
        <f>U638*1.8</f>
        <v>#DIV/0!</v>
      </c>
      <c r="Z638" s="17">
        <f>Y638*8</f>
        <v>0</v>
      </c>
      <c r="AA638" s="17">
        <f>Y638*3.5</f>
        <v>0</v>
      </c>
      <c r="AB638" s="17">
        <f>Y638*0.9</f>
        <v>0</v>
      </c>
    </row>
    <row r="639" spans="1:28" s="17" customFormat="1" x14ac:dyDescent="0.25">
      <c r="G639" s="10">
        <f>+F639-O639/5</f>
        <v>0</v>
      </c>
      <c r="H639" s="11">
        <f>G639*7%</f>
        <v>0</v>
      </c>
      <c r="I639" s="11">
        <f>G639+H639</f>
        <v>0</v>
      </c>
      <c r="J639" s="17">
        <v>18</v>
      </c>
      <c r="K639" s="7">
        <f>I639*J639</f>
        <v>0</v>
      </c>
      <c r="L639" s="10" t="s">
        <v>30</v>
      </c>
      <c r="M639" s="13"/>
      <c r="N639" s="17">
        <v>0.2</v>
      </c>
      <c r="P639" s="13">
        <v>170</v>
      </c>
      <c r="Q639" s="9">
        <f>N639*P639</f>
        <v>34</v>
      </c>
      <c r="R639" s="7">
        <f>G639*13</f>
        <v>0</v>
      </c>
      <c r="S639" s="7">
        <f>+R639+Q639+K639</f>
        <v>34</v>
      </c>
      <c r="U639" s="7" t="e">
        <f>T639/C639</f>
        <v>#DIV/0!</v>
      </c>
      <c r="X639" s="117" t="e">
        <f>U639*1.8</f>
        <v>#DIV/0!</v>
      </c>
      <c r="Z639" s="17">
        <f>Y639*8</f>
        <v>0</v>
      </c>
      <c r="AA639" s="17">
        <f>Y639*3.5</f>
        <v>0</v>
      </c>
      <c r="AB639" s="17">
        <f>Y639*0.9</f>
        <v>0</v>
      </c>
    </row>
    <row r="641" spans="1:28" s="17" customFormat="1" x14ac:dyDescent="0.25">
      <c r="A641" s="17">
        <v>144</v>
      </c>
      <c r="B641" s="17">
        <v>10</v>
      </c>
      <c r="C641" s="17">
        <v>1</v>
      </c>
      <c r="D641" s="17" t="s">
        <v>29</v>
      </c>
      <c r="E641" s="17" t="s">
        <v>437</v>
      </c>
      <c r="F641" s="17">
        <v>2.25</v>
      </c>
      <c r="G641" s="10">
        <f>+F641-O641/5</f>
        <v>2.1</v>
      </c>
      <c r="H641" s="11">
        <f>G641*7%</f>
        <v>0.14700000000000002</v>
      </c>
      <c r="I641" s="11">
        <f>G641+H641</f>
        <v>2.2469999999999999</v>
      </c>
      <c r="J641" s="17">
        <v>18</v>
      </c>
      <c r="K641" s="7">
        <f>I641*J641</f>
        <v>40.445999999999998</v>
      </c>
      <c r="L641" s="10" t="s">
        <v>37</v>
      </c>
      <c r="N641" s="17">
        <v>0.5</v>
      </c>
      <c r="O641" s="13">
        <v>0.75</v>
      </c>
      <c r="P641" s="13">
        <v>40</v>
      </c>
      <c r="Q641" s="9">
        <f>N641*P641</f>
        <v>20</v>
      </c>
      <c r="R641" s="7">
        <f>G641*13</f>
        <v>27.3</v>
      </c>
      <c r="S641" s="7">
        <f>+R641+Q641+K641</f>
        <v>87.745999999999995</v>
      </c>
      <c r="T641" s="7">
        <f>S641+S642+S643</f>
        <v>132.346</v>
      </c>
      <c r="U641" s="7">
        <f>T641/C641</f>
        <v>132.346</v>
      </c>
      <c r="X641" s="117">
        <f>U641*1.8</f>
        <v>238.22280000000001</v>
      </c>
      <c r="Y641" s="17">
        <v>239</v>
      </c>
      <c r="Z641" s="17">
        <f>Y641*8</f>
        <v>1912</v>
      </c>
      <c r="AA641" s="17">
        <f>Y641*3.5</f>
        <v>836.5</v>
      </c>
      <c r="AB641" s="17">
        <f>Y641*0.9</f>
        <v>215.1</v>
      </c>
    </row>
    <row r="642" spans="1:28" s="17" customFormat="1" x14ac:dyDescent="0.25">
      <c r="E642" s="18" t="s">
        <v>432</v>
      </c>
      <c r="G642" s="10">
        <f>+F642-O642/5</f>
        <v>0</v>
      </c>
      <c r="H642" s="11">
        <f>G642*7%</f>
        <v>0</v>
      </c>
      <c r="I642" s="11">
        <f>G642+H642</f>
        <v>0</v>
      </c>
      <c r="J642" s="17">
        <v>18</v>
      </c>
      <c r="K642" s="7">
        <f>I642*J642</f>
        <v>0</v>
      </c>
      <c r="L642" s="10" t="s">
        <v>30</v>
      </c>
      <c r="M642" s="13"/>
      <c r="N642" s="17">
        <v>0.14000000000000001</v>
      </c>
      <c r="P642" s="13">
        <v>185</v>
      </c>
      <c r="Q642" s="9">
        <f>N642*P642</f>
        <v>25.900000000000002</v>
      </c>
      <c r="R642" s="7">
        <f>G642*13</f>
        <v>0</v>
      </c>
      <c r="S642" s="7">
        <f>+R642+Q642+K642</f>
        <v>25.900000000000002</v>
      </c>
      <c r="U642" s="7" t="e">
        <f>T642/C642</f>
        <v>#DIV/0!</v>
      </c>
      <c r="X642" s="117" t="e">
        <f>U642*1.8</f>
        <v>#DIV/0!</v>
      </c>
      <c r="Z642" s="17">
        <f>Y642*8</f>
        <v>0</v>
      </c>
      <c r="AA642" s="17">
        <f>Y642*3.5</f>
        <v>0</v>
      </c>
      <c r="AB642" s="17">
        <f>Y642*0.9</f>
        <v>0</v>
      </c>
    </row>
    <row r="643" spans="1:28" s="17" customFormat="1" x14ac:dyDescent="0.25">
      <c r="G643" s="10">
        <f>+F643-O643/5</f>
        <v>0</v>
      </c>
      <c r="H643" s="11">
        <f>G643*7%</f>
        <v>0</v>
      </c>
      <c r="I643" s="11">
        <f>G643+H643</f>
        <v>0</v>
      </c>
      <c r="J643" s="17">
        <v>18</v>
      </c>
      <c r="K643" s="7">
        <f>I643*J643</f>
        <v>0</v>
      </c>
      <c r="L643" s="10" t="s">
        <v>30</v>
      </c>
      <c r="M643" s="13"/>
      <c r="N643" s="17">
        <v>0.11</v>
      </c>
      <c r="P643" s="13">
        <v>170</v>
      </c>
      <c r="Q643" s="9">
        <f>N643*P643</f>
        <v>18.7</v>
      </c>
      <c r="R643" s="7">
        <f>G643*13</f>
        <v>0</v>
      </c>
      <c r="S643" s="7">
        <f>+R643+Q643+K643</f>
        <v>18.7</v>
      </c>
      <c r="U643" s="7" t="e">
        <f>T643/C643</f>
        <v>#DIV/0!</v>
      </c>
      <c r="X643" s="117" t="e">
        <f>U643*1.8</f>
        <v>#DIV/0!</v>
      </c>
      <c r="Z643" s="17">
        <f>Y643*8</f>
        <v>0</v>
      </c>
      <c r="AA643" s="17">
        <f>Y643*3.5</f>
        <v>0</v>
      </c>
      <c r="AB643" s="17">
        <f>Y643*0.9</f>
        <v>0</v>
      </c>
    </row>
    <row r="645" spans="1:28" s="17" customFormat="1" x14ac:dyDescent="0.25">
      <c r="A645" s="17">
        <v>145</v>
      </c>
      <c r="B645" s="17">
        <v>10</v>
      </c>
      <c r="C645" s="17">
        <v>1</v>
      </c>
      <c r="D645" s="17" t="s">
        <v>29</v>
      </c>
      <c r="E645" s="17" t="s">
        <v>438</v>
      </c>
      <c r="F645" s="17">
        <v>2.75</v>
      </c>
      <c r="G645" s="10">
        <f>+F645-O645/5</f>
        <v>2.54</v>
      </c>
      <c r="H645" s="11">
        <f>G645*7%</f>
        <v>0.17780000000000001</v>
      </c>
      <c r="I645" s="11">
        <f>G645+H645</f>
        <v>2.7178</v>
      </c>
      <c r="J645" s="17">
        <v>18</v>
      </c>
      <c r="K645" s="7">
        <f>I645*J645</f>
        <v>48.920400000000001</v>
      </c>
      <c r="L645" s="10" t="s">
        <v>37</v>
      </c>
      <c r="N645" s="17">
        <v>0.75</v>
      </c>
      <c r="O645" s="13">
        <v>1.05</v>
      </c>
      <c r="P645" s="13">
        <v>40</v>
      </c>
      <c r="Q645" s="9">
        <f>N645*P645</f>
        <v>30</v>
      </c>
      <c r="R645" s="7">
        <f>G645*13</f>
        <v>33.020000000000003</v>
      </c>
      <c r="S645" s="7">
        <f>+R645+Q645+K645</f>
        <v>111.94040000000001</v>
      </c>
      <c r="T645" s="7">
        <f>S645+S646+S647</f>
        <v>165.79040000000001</v>
      </c>
      <c r="U645" s="7">
        <f>T645/C645</f>
        <v>165.79040000000001</v>
      </c>
      <c r="X645" s="117">
        <f>U645*1.8</f>
        <v>298.42272000000003</v>
      </c>
      <c r="Y645" s="17">
        <v>299</v>
      </c>
      <c r="Z645" s="17">
        <f>Y645*8</f>
        <v>2392</v>
      </c>
      <c r="AA645" s="17">
        <f>Y645*3.5</f>
        <v>1046.5</v>
      </c>
      <c r="AB645" s="17">
        <f>Y645*0.9</f>
        <v>269.10000000000002</v>
      </c>
    </row>
    <row r="646" spans="1:28" s="17" customFormat="1" x14ac:dyDescent="0.25">
      <c r="E646" s="18" t="s">
        <v>434</v>
      </c>
      <c r="G646" s="10">
        <f>+F646-O646/5</f>
        <v>0</v>
      </c>
      <c r="H646" s="11">
        <f>G646*7%</f>
        <v>0</v>
      </c>
      <c r="I646" s="11">
        <f>G646+H646</f>
        <v>0</v>
      </c>
      <c r="J646" s="17">
        <v>18</v>
      </c>
      <c r="K646" s="7">
        <f>I646*J646</f>
        <v>0</v>
      </c>
      <c r="L646" s="10" t="s">
        <v>30</v>
      </c>
      <c r="M646" s="13"/>
      <c r="N646" s="17">
        <v>0.19</v>
      </c>
      <c r="P646" s="13">
        <v>185</v>
      </c>
      <c r="Q646" s="9">
        <f>N646*P646</f>
        <v>35.15</v>
      </c>
      <c r="R646" s="7">
        <f>G646*13</f>
        <v>0</v>
      </c>
      <c r="S646" s="7">
        <f>+R646+Q646+K646</f>
        <v>35.15</v>
      </c>
      <c r="U646" s="7" t="e">
        <f>T646/C646</f>
        <v>#DIV/0!</v>
      </c>
      <c r="X646" s="117" t="e">
        <f>U646*1.8</f>
        <v>#DIV/0!</v>
      </c>
      <c r="Z646" s="17">
        <f>Y646*8</f>
        <v>0</v>
      </c>
      <c r="AA646" s="17">
        <f>Y646*3.5</f>
        <v>0</v>
      </c>
      <c r="AB646" s="17">
        <f>Y646*0.9</f>
        <v>0</v>
      </c>
    </row>
    <row r="647" spans="1:28" s="17" customFormat="1" x14ac:dyDescent="0.25">
      <c r="G647" s="10">
        <f>+F647-O647/5</f>
        <v>0</v>
      </c>
      <c r="H647" s="11">
        <f>G647*7%</f>
        <v>0</v>
      </c>
      <c r="I647" s="11">
        <f>G647+H647</f>
        <v>0</v>
      </c>
      <c r="J647" s="17">
        <v>18</v>
      </c>
      <c r="K647" s="7">
        <f>I647*J647</f>
        <v>0</v>
      </c>
      <c r="L647" s="10" t="s">
        <v>30</v>
      </c>
      <c r="M647" s="13"/>
      <c r="N647" s="17">
        <v>0.11</v>
      </c>
      <c r="P647" s="13">
        <v>170</v>
      </c>
      <c r="Q647" s="9">
        <f>N647*P647</f>
        <v>18.7</v>
      </c>
      <c r="R647" s="7">
        <f>G647*13</f>
        <v>0</v>
      </c>
      <c r="S647" s="7">
        <f>+R647+Q647+K647</f>
        <v>18.7</v>
      </c>
      <c r="U647" s="7" t="e">
        <f>T647/C647</f>
        <v>#DIV/0!</v>
      </c>
      <c r="X647" s="117" t="e">
        <f>U647*1.8</f>
        <v>#DIV/0!</v>
      </c>
      <c r="Z647" s="17">
        <f>Y647*8</f>
        <v>0</v>
      </c>
      <c r="AA647" s="17">
        <f>Y647*3.5</f>
        <v>0</v>
      </c>
      <c r="AB647" s="17">
        <f>Y647*0.9</f>
        <v>0</v>
      </c>
    </row>
    <row r="649" spans="1:28" s="17" customFormat="1" x14ac:dyDescent="0.25">
      <c r="A649" s="17">
        <v>146</v>
      </c>
      <c r="B649" s="17">
        <v>10</v>
      </c>
      <c r="C649" s="17">
        <v>1</v>
      </c>
      <c r="D649" s="17" t="s">
        <v>29</v>
      </c>
      <c r="E649" s="17" t="s">
        <v>439</v>
      </c>
      <c r="F649" s="17">
        <v>4.55</v>
      </c>
      <c r="G649" s="10">
        <f>+F649-O649/5</f>
        <v>4.05</v>
      </c>
      <c r="H649" s="11">
        <f>G649*7%</f>
        <v>0.28350000000000003</v>
      </c>
      <c r="I649" s="11">
        <f>G649+H649</f>
        <v>4.3334999999999999</v>
      </c>
      <c r="J649" s="17">
        <v>18</v>
      </c>
      <c r="K649" s="7">
        <f>I649*J649</f>
        <v>78.003</v>
      </c>
      <c r="L649" s="10" t="s">
        <v>37</v>
      </c>
      <c r="N649" s="17">
        <v>2</v>
      </c>
      <c r="O649" s="13">
        <v>2.5</v>
      </c>
      <c r="P649" s="13">
        <v>75</v>
      </c>
      <c r="Q649" s="9">
        <f>N649*P649</f>
        <v>150</v>
      </c>
      <c r="R649" s="7">
        <f>G649*13</f>
        <v>52.65</v>
      </c>
      <c r="S649" s="7">
        <f>+R649+Q649+K649</f>
        <v>280.65300000000002</v>
      </c>
      <c r="T649" s="7">
        <f>S649+S650+S651</f>
        <v>370.15300000000002</v>
      </c>
      <c r="U649" s="7">
        <f>T649/C649</f>
        <v>370.15300000000002</v>
      </c>
      <c r="X649" s="117">
        <f>U649*1.8</f>
        <v>666.2754000000001</v>
      </c>
      <c r="Y649" s="17">
        <v>669</v>
      </c>
      <c r="Z649" s="17">
        <f>Y649*8</f>
        <v>5352</v>
      </c>
      <c r="AA649" s="17">
        <f>Y649*3.5</f>
        <v>2341.5</v>
      </c>
      <c r="AB649" s="17">
        <f>Y649*0.9</f>
        <v>602.1</v>
      </c>
    </row>
    <row r="650" spans="1:28" s="17" customFormat="1" x14ac:dyDescent="0.25">
      <c r="E650" s="18" t="s">
        <v>436</v>
      </c>
      <c r="G650" s="10">
        <f>+F650-O650/5</f>
        <v>0</v>
      </c>
      <c r="H650" s="11">
        <f>G650*7%</f>
        <v>0</v>
      </c>
      <c r="I650" s="11">
        <f>G650+H650</f>
        <v>0</v>
      </c>
      <c r="J650" s="17">
        <v>18</v>
      </c>
      <c r="K650" s="7">
        <f>I650*J650</f>
        <v>0</v>
      </c>
      <c r="L650" s="10" t="s">
        <v>30</v>
      </c>
      <c r="M650" s="13"/>
      <c r="N650" s="17">
        <v>0.3</v>
      </c>
      <c r="P650" s="13">
        <v>185</v>
      </c>
      <c r="Q650" s="9">
        <f>N650*P650</f>
        <v>55.5</v>
      </c>
      <c r="R650" s="7">
        <f>G650*13</f>
        <v>0</v>
      </c>
      <c r="S650" s="7">
        <f>+R650+Q650+K650</f>
        <v>55.5</v>
      </c>
      <c r="U650" s="7" t="e">
        <f>T650/C650</f>
        <v>#DIV/0!</v>
      </c>
      <c r="X650" s="117" t="e">
        <f>U650*1.8</f>
        <v>#DIV/0!</v>
      </c>
      <c r="Z650" s="17">
        <f>Y650*8</f>
        <v>0</v>
      </c>
      <c r="AA650" s="17">
        <f>Y650*3.5</f>
        <v>0</v>
      </c>
      <c r="AB650" s="17">
        <f>Y650*0.9</f>
        <v>0</v>
      </c>
    </row>
    <row r="651" spans="1:28" s="17" customFormat="1" x14ac:dyDescent="0.25">
      <c r="G651" s="10">
        <f>+F651-O651/5</f>
        <v>0</v>
      </c>
      <c r="H651" s="11">
        <f>G651*7%</f>
        <v>0</v>
      </c>
      <c r="I651" s="11">
        <f>G651+H651</f>
        <v>0</v>
      </c>
      <c r="J651" s="17">
        <v>18</v>
      </c>
      <c r="K651" s="7">
        <f>I651*J651</f>
        <v>0</v>
      </c>
      <c r="L651" s="10" t="s">
        <v>30</v>
      </c>
      <c r="M651" s="13"/>
      <c r="N651" s="17">
        <v>0.2</v>
      </c>
      <c r="P651" s="13">
        <v>170</v>
      </c>
      <c r="Q651" s="9">
        <f>N651*P651</f>
        <v>34</v>
      </c>
      <c r="R651" s="7">
        <f>G651*13</f>
        <v>0</v>
      </c>
      <c r="S651" s="7">
        <f>+R651+Q651+K651</f>
        <v>34</v>
      </c>
      <c r="U651" s="7" t="e">
        <f>T651/C651</f>
        <v>#DIV/0!</v>
      </c>
      <c r="X651" s="117" t="e">
        <f>U651*1.8</f>
        <v>#DIV/0!</v>
      </c>
      <c r="Z651" s="17">
        <f>Y651*8</f>
        <v>0</v>
      </c>
      <c r="AA651" s="17">
        <f>Y651*3.5</f>
        <v>0</v>
      </c>
      <c r="AB651" s="17">
        <f>Y651*0.9</f>
        <v>0</v>
      </c>
    </row>
    <row r="653" spans="1:28" s="56" customFormat="1" x14ac:dyDescent="0.25">
      <c r="A653" s="56">
        <v>147</v>
      </c>
      <c r="B653" s="56">
        <v>10</v>
      </c>
      <c r="C653" s="56">
        <v>1</v>
      </c>
      <c r="D653" s="56" t="s">
        <v>29</v>
      </c>
      <c r="E653" s="56" t="s">
        <v>442</v>
      </c>
      <c r="F653" s="56">
        <v>3.8</v>
      </c>
      <c r="G653" s="57">
        <f>+F653-O653/5</f>
        <v>3.55</v>
      </c>
      <c r="H653" s="58">
        <f>G653*7%</f>
        <v>0.2485</v>
      </c>
      <c r="I653" s="58">
        <f>G653+H653</f>
        <v>3.7984999999999998</v>
      </c>
      <c r="J653" s="56">
        <v>18</v>
      </c>
      <c r="K653" s="59">
        <f>I653*J653</f>
        <v>68.37299999999999</v>
      </c>
      <c r="L653" s="57" t="s">
        <v>37</v>
      </c>
      <c r="M653" s="56">
        <v>1</v>
      </c>
      <c r="N653" s="56">
        <v>0.75</v>
      </c>
      <c r="O653" s="60">
        <v>1.25</v>
      </c>
      <c r="P653" s="60">
        <v>55</v>
      </c>
      <c r="Q653" s="61">
        <f>N653*P653</f>
        <v>41.25</v>
      </c>
      <c r="R653" s="59">
        <f>G653*13</f>
        <v>46.15</v>
      </c>
      <c r="S653" s="59">
        <f>+R653+Q653+K653</f>
        <v>155.773</v>
      </c>
      <c r="T653" s="59">
        <f>S653+S654+S655</f>
        <v>210.773</v>
      </c>
      <c r="U653" s="59">
        <f>T653/C653</f>
        <v>210.773</v>
      </c>
      <c r="X653" s="119">
        <f>U653*1.8</f>
        <v>379.39139999999998</v>
      </c>
      <c r="Y653" s="56">
        <v>379</v>
      </c>
      <c r="Z653" s="56">
        <f>Y653*8</f>
        <v>3032</v>
      </c>
      <c r="AA653" s="56">
        <f>Y653*3.5</f>
        <v>1326.5</v>
      </c>
      <c r="AB653" s="56">
        <f>Y653*0.9</f>
        <v>341.1</v>
      </c>
    </row>
    <row r="654" spans="1:28" s="17" customFormat="1" x14ac:dyDescent="0.25">
      <c r="E654" s="18" t="s">
        <v>441</v>
      </c>
      <c r="G654" s="10">
        <f>+F654-O654/5</f>
        <v>0</v>
      </c>
      <c r="H654" s="11">
        <f>G654*7%</f>
        <v>0</v>
      </c>
      <c r="I654" s="11">
        <f>G654+H654</f>
        <v>0</v>
      </c>
      <c r="J654" s="17">
        <v>18</v>
      </c>
      <c r="K654" s="7">
        <f>I654*J654</f>
        <v>0</v>
      </c>
      <c r="L654" s="10" t="s">
        <v>30</v>
      </c>
      <c r="M654" s="13">
        <v>39</v>
      </c>
      <c r="N654" s="17">
        <v>0.3</v>
      </c>
      <c r="P654" s="13">
        <v>110</v>
      </c>
      <c r="Q654" s="9">
        <f>N654*P654</f>
        <v>33</v>
      </c>
      <c r="R654" s="7">
        <f>G654*13</f>
        <v>0</v>
      </c>
      <c r="S654" s="7">
        <f>+R654+Q654+K654</f>
        <v>33</v>
      </c>
      <c r="U654" s="7" t="e">
        <f>T654/C654</f>
        <v>#DIV/0!</v>
      </c>
      <c r="X654" s="117" t="e">
        <f>U654*1.8</f>
        <v>#DIV/0!</v>
      </c>
      <c r="Z654" s="17">
        <f>Y654*8</f>
        <v>0</v>
      </c>
      <c r="AA654" s="17">
        <f>Y654*3.5</f>
        <v>0</v>
      </c>
      <c r="AB654" s="17">
        <f>Y654*0.9</f>
        <v>0</v>
      </c>
    </row>
    <row r="655" spans="1:28" s="17" customFormat="1" x14ac:dyDescent="0.25">
      <c r="G655" s="10">
        <f>+F655-O655/5</f>
        <v>0</v>
      </c>
      <c r="H655" s="11">
        <f>G655*7%</f>
        <v>0</v>
      </c>
      <c r="I655" s="11">
        <f>G655+H655</f>
        <v>0</v>
      </c>
      <c r="J655" s="17">
        <v>18</v>
      </c>
      <c r="K655" s="7">
        <f>I655*J655</f>
        <v>0</v>
      </c>
      <c r="L655" s="10" t="s">
        <v>30</v>
      </c>
      <c r="M655" s="13">
        <v>32</v>
      </c>
      <c r="N655" s="17">
        <v>0.2</v>
      </c>
      <c r="P655" s="13">
        <v>110</v>
      </c>
      <c r="Q655" s="9">
        <f>N655*P655</f>
        <v>22</v>
      </c>
      <c r="R655" s="7">
        <f>G655*13</f>
        <v>0</v>
      </c>
      <c r="S655" s="7">
        <f>+R655+Q655+K655</f>
        <v>22</v>
      </c>
      <c r="U655" s="7" t="e">
        <f>T655/C655</f>
        <v>#DIV/0!</v>
      </c>
      <c r="X655" s="117" t="e">
        <f>U655*1.8</f>
        <v>#DIV/0!</v>
      </c>
      <c r="Z655" s="17">
        <f>Y655*8</f>
        <v>0</v>
      </c>
      <c r="AA655" s="17">
        <f>Y655*3.5</f>
        <v>0</v>
      </c>
      <c r="AB655" s="17">
        <f>Y655*0.9</f>
        <v>0</v>
      </c>
    </row>
    <row r="657" spans="1:28" s="18" customFormat="1" x14ac:dyDescent="0.25">
      <c r="A657" s="17">
        <v>148</v>
      </c>
      <c r="B657" s="18">
        <v>10</v>
      </c>
      <c r="C657" s="18">
        <v>1</v>
      </c>
      <c r="D657" s="18" t="s">
        <v>29</v>
      </c>
      <c r="E657" s="18" t="s">
        <v>443</v>
      </c>
      <c r="F657" s="18">
        <v>2.7</v>
      </c>
      <c r="G657" s="5">
        <f>+F657-O657/5</f>
        <v>2.6</v>
      </c>
      <c r="H657" s="6">
        <f>G657*7%</f>
        <v>0.18200000000000002</v>
      </c>
      <c r="I657" s="6">
        <f>G657+H657</f>
        <v>2.782</v>
      </c>
      <c r="J657" s="18">
        <v>18</v>
      </c>
      <c r="K657" s="7">
        <f>I657*J657</f>
        <v>50.076000000000001</v>
      </c>
      <c r="L657" s="10" t="s">
        <v>30</v>
      </c>
      <c r="M657" s="18">
        <v>2</v>
      </c>
      <c r="N657" s="18">
        <v>0.27</v>
      </c>
      <c r="O657" s="13">
        <v>0.5</v>
      </c>
      <c r="P657" s="13">
        <v>250</v>
      </c>
      <c r="Q657" s="9">
        <f>N657*P657</f>
        <v>67.5</v>
      </c>
      <c r="R657" s="8">
        <f>G657*13</f>
        <v>33.800000000000004</v>
      </c>
      <c r="S657" s="8">
        <f>+R657+Q657+K657</f>
        <v>151.376</v>
      </c>
      <c r="T657" s="8">
        <f>S657+S658</f>
        <v>181.27600000000001</v>
      </c>
      <c r="U657" s="8">
        <f>T657/C657</f>
        <v>181.27600000000001</v>
      </c>
      <c r="X657" s="116">
        <f>U657*1.8</f>
        <v>326.29680000000002</v>
      </c>
      <c r="Y657" s="18">
        <v>329</v>
      </c>
      <c r="Z657" s="18">
        <f>Y657*8</f>
        <v>2632</v>
      </c>
      <c r="AA657" s="18">
        <f>Y657*3.5</f>
        <v>1151.5</v>
      </c>
      <c r="AB657" s="18">
        <f>Y657*0.9</f>
        <v>296.10000000000002</v>
      </c>
    </row>
    <row r="658" spans="1:28" s="18" customFormat="1" x14ac:dyDescent="0.25">
      <c r="E658" s="38" t="s">
        <v>444</v>
      </c>
      <c r="G658" s="5">
        <f>+F658-O658/5</f>
        <v>0</v>
      </c>
      <c r="H658" s="6">
        <f>G658*7%</f>
        <v>0</v>
      </c>
      <c r="I658" s="6">
        <f>G658+H658</f>
        <v>0</v>
      </c>
      <c r="J658" s="18">
        <v>18</v>
      </c>
      <c r="K658" s="7">
        <f>I658*J658</f>
        <v>0</v>
      </c>
      <c r="L658" s="10" t="s">
        <v>30</v>
      </c>
      <c r="M658" s="23">
        <v>26</v>
      </c>
      <c r="N658" s="18">
        <v>0.23</v>
      </c>
      <c r="P658" s="13">
        <v>130</v>
      </c>
      <c r="Q658" s="9">
        <f>N658*P658</f>
        <v>29.900000000000002</v>
      </c>
      <c r="R658" s="8">
        <f>G658*13</f>
        <v>0</v>
      </c>
      <c r="S658" s="8">
        <f>+R658+Q658+K658</f>
        <v>29.900000000000002</v>
      </c>
      <c r="U658" s="8" t="e">
        <f>T658/C658</f>
        <v>#DIV/0!</v>
      </c>
      <c r="X658" s="116" t="e">
        <f>U658*1.8</f>
        <v>#DIV/0!</v>
      </c>
      <c r="Y658" s="18">
        <v>0</v>
      </c>
      <c r="Z658" s="18">
        <f>Y658*8</f>
        <v>0</v>
      </c>
      <c r="AA658" s="18">
        <f>Y658*3.5</f>
        <v>0</v>
      </c>
      <c r="AB658" s="18">
        <f>Y658*0.9</f>
        <v>0</v>
      </c>
    </row>
    <row r="660" spans="1:28" s="18" customFormat="1" x14ac:dyDescent="0.25">
      <c r="A660" s="17">
        <v>149</v>
      </c>
      <c r="B660" s="18">
        <v>10</v>
      </c>
      <c r="C660" s="18">
        <v>1</v>
      </c>
      <c r="D660" s="18" t="s">
        <v>29</v>
      </c>
      <c r="E660" s="18" t="s">
        <v>445</v>
      </c>
      <c r="F660" s="18">
        <v>2.6</v>
      </c>
      <c r="G660" s="5">
        <f>+F660-O660/5</f>
        <v>2.5500000000000003</v>
      </c>
      <c r="H660" s="6">
        <f>G660*7%</f>
        <v>0.17850000000000005</v>
      </c>
      <c r="I660" s="6">
        <f>G660+H660</f>
        <v>2.7285000000000004</v>
      </c>
      <c r="J660" s="18">
        <v>18</v>
      </c>
      <c r="K660" s="7">
        <f>I660*J660</f>
        <v>49.113000000000007</v>
      </c>
      <c r="L660" s="10" t="s">
        <v>30</v>
      </c>
      <c r="M660" s="18">
        <v>2</v>
      </c>
      <c r="N660" s="18">
        <v>0.11</v>
      </c>
      <c r="O660" s="13">
        <v>0.25</v>
      </c>
      <c r="P660" s="13">
        <v>200</v>
      </c>
      <c r="Q660" s="9">
        <f>N660*P660</f>
        <v>22</v>
      </c>
      <c r="R660" s="8">
        <f>G660*13</f>
        <v>33.150000000000006</v>
      </c>
      <c r="S660" s="8">
        <f>+R660+Q660+K660</f>
        <v>104.26300000000001</v>
      </c>
      <c r="T660" s="8">
        <f>S660+S661</f>
        <v>119.66300000000001</v>
      </c>
      <c r="U660" s="8">
        <f>T660/C660</f>
        <v>119.66300000000001</v>
      </c>
      <c r="X660" s="116">
        <f>U660*1.8</f>
        <v>215.39340000000001</v>
      </c>
      <c r="Y660" s="18">
        <v>219</v>
      </c>
      <c r="Z660" s="18">
        <f>Y660*8</f>
        <v>1752</v>
      </c>
      <c r="AA660" s="18">
        <f>Y660*3.5</f>
        <v>766.5</v>
      </c>
      <c r="AB660" s="18">
        <f>Y660*0.9</f>
        <v>197.1</v>
      </c>
    </row>
    <row r="661" spans="1:28" s="18" customFormat="1" x14ac:dyDescent="0.25">
      <c r="E661" s="38" t="s">
        <v>446</v>
      </c>
      <c r="G661" s="5">
        <f>+F661-O661/5</f>
        <v>0</v>
      </c>
      <c r="H661" s="6">
        <f>G661*7%</f>
        <v>0</v>
      </c>
      <c r="I661" s="6">
        <f>G661+H661</f>
        <v>0</v>
      </c>
      <c r="J661" s="18">
        <v>18</v>
      </c>
      <c r="K661" s="7">
        <f>I661*J661</f>
        <v>0</v>
      </c>
      <c r="L661" s="10" t="s">
        <v>30</v>
      </c>
      <c r="M661" s="23">
        <v>22</v>
      </c>
      <c r="N661" s="18">
        <v>0.14000000000000001</v>
      </c>
      <c r="P661" s="13">
        <v>110</v>
      </c>
      <c r="Q661" s="9">
        <f>N661*P661</f>
        <v>15.400000000000002</v>
      </c>
      <c r="R661" s="8">
        <f>G661*13</f>
        <v>0</v>
      </c>
      <c r="S661" s="8">
        <f>+R661+Q661+K661</f>
        <v>15.400000000000002</v>
      </c>
      <c r="U661" s="8" t="e">
        <f>T661/C661</f>
        <v>#DIV/0!</v>
      </c>
      <c r="X661" s="116" t="e">
        <f>U661*1.8</f>
        <v>#DIV/0!</v>
      </c>
      <c r="Y661" s="18">
        <v>0</v>
      </c>
      <c r="Z661" s="18">
        <f>Y661*8</f>
        <v>0</v>
      </c>
      <c r="AA661" s="18">
        <f>Y661*3.5</f>
        <v>0</v>
      </c>
      <c r="AB661" s="18">
        <f>Y661*0.9</f>
        <v>0</v>
      </c>
    </row>
    <row r="663" spans="1:28" s="18" customFormat="1" x14ac:dyDescent="0.25">
      <c r="A663" s="17">
        <v>150</v>
      </c>
      <c r="B663" s="18">
        <v>14</v>
      </c>
      <c r="C663" s="18">
        <v>1</v>
      </c>
      <c r="D663" s="18" t="s">
        <v>29</v>
      </c>
      <c r="E663" s="17" t="s">
        <v>447</v>
      </c>
      <c r="F663" s="18">
        <v>4.5</v>
      </c>
      <c r="G663" s="5">
        <f t="shared" ref="G663:G669" si="282">+F663-O663/5</f>
        <v>4.3600000000000003</v>
      </c>
      <c r="H663" s="6">
        <f t="shared" ref="H663:H669" si="283">G663*7%</f>
        <v>0.30520000000000003</v>
      </c>
      <c r="I663" s="6">
        <f t="shared" ref="I663:I669" si="284">G663+H663</f>
        <v>4.6652000000000005</v>
      </c>
      <c r="J663" s="18">
        <v>27</v>
      </c>
      <c r="K663" s="7">
        <f t="shared" ref="K663:K669" si="285">I663*J663</f>
        <v>125.96040000000001</v>
      </c>
      <c r="L663" s="5" t="s">
        <v>30</v>
      </c>
      <c r="M663" s="18">
        <v>2</v>
      </c>
      <c r="N663" s="18">
        <v>0.28000000000000003</v>
      </c>
      <c r="O663" s="18">
        <v>0.7</v>
      </c>
      <c r="P663" s="13">
        <v>350</v>
      </c>
      <c r="Q663" s="9">
        <f t="shared" ref="Q663:Q669" si="286">N663*P663</f>
        <v>98.000000000000014</v>
      </c>
      <c r="R663" s="8">
        <f t="shared" ref="R663:R669" si="287">G663*13</f>
        <v>56.680000000000007</v>
      </c>
      <c r="S663" s="8">
        <f t="shared" ref="S663:S669" si="288">+R663+Q663+K663</f>
        <v>280.6404</v>
      </c>
      <c r="T663" s="8">
        <f>S663+S664+S665+S666+S667+S668+S669</f>
        <v>374.09039999999999</v>
      </c>
      <c r="U663" s="8">
        <f t="shared" ref="U663:U669" si="289">T663/C663</f>
        <v>374.09039999999999</v>
      </c>
      <c r="X663" s="116">
        <f>U663*1.8</f>
        <v>673.36271999999997</v>
      </c>
      <c r="Y663" s="18">
        <v>669</v>
      </c>
      <c r="Z663" s="18">
        <f t="shared" ref="Z663:Z669" si="290">Y663*8</f>
        <v>5352</v>
      </c>
      <c r="AA663" s="18">
        <f t="shared" ref="AA663:AA669" si="291">Y663*3.5</f>
        <v>2341.5</v>
      </c>
      <c r="AB663" s="18">
        <f t="shared" ref="AB663:AB669" si="292">Y663*0.9</f>
        <v>602.1</v>
      </c>
    </row>
    <row r="664" spans="1:28" s="18" customFormat="1" x14ac:dyDescent="0.25">
      <c r="E664" s="14" t="s">
        <v>448</v>
      </c>
      <c r="G664" s="5">
        <f t="shared" si="282"/>
        <v>0</v>
      </c>
      <c r="H664" s="6">
        <f t="shared" si="283"/>
        <v>0</v>
      </c>
      <c r="I664" s="6">
        <f t="shared" si="284"/>
        <v>0</v>
      </c>
      <c r="J664" s="18">
        <v>27</v>
      </c>
      <c r="K664" s="7">
        <f t="shared" si="285"/>
        <v>0</v>
      </c>
      <c r="L664" s="5" t="s">
        <v>30</v>
      </c>
      <c r="M664" s="18">
        <v>12</v>
      </c>
      <c r="N664" s="18">
        <v>0.15</v>
      </c>
      <c r="P664" s="13">
        <v>260</v>
      </c>
      <c r="Q664" s="9">
        <f t="shared" si="286"/>
        <v>39</v>
      </c>
      <c r="R664" s="8">
        <f t="shared" si="287"/>
        <v>0</v>
      </c>
      <c r="S664" s="8">
        <f t="shared" si="288"/>
        <v>39</v>
      </c>
      <c r="U664" s="8" t="e">
        <f t="shared" si="289"/>
        <v>#DIV/0!</v>
      </c>
      <c r="X664" s="116" t="e">
        <f t="shared" ref="X664:X669" si="293">U664*1.8</f>
        <v>#DIV/0!</v>
      </c>
      <c r="Y664" s="18">
        <v>0</v>
      </c>
      <c r="Z664" s="18">
        <f t="shared" si="290"/>
        <v>0</v>
      </c>
      <c r="AA664" s="18">
        <f t="shared" si="291"/>
        <v>0</v>
      </c>
      <c r="AB664" s="18">
        <f t="shared" si="292"/>
        <v>0</v>
      </c>
    </row>
    <row r="665" spans="1:28" s="18" customFormat="1" x14ac:dyDescent="0.25">
      <c r="E665" s="17"/>
      <c r="G665" s="5">
        <f t="shared" si="282"/>
        <v>0</v>
      </c>
      <c r="H665" s="6">
        <f t="shared" si="283"/>
        <v>0</v>
      </c>
      <c r="I665" s="6">
        <f t="shared" si="284"/>
        <v>0</v>
      </c>
      <c r="J665" s="18">
        <v>27</v>
      </c>
      <c r="K665" s="7">
        <f t="shared" si="285"/>
        <v>0</v>
      </c>
      <c r="L665" s="5" t="s">
        <v>30</v>
      </c>
      <c r="M665" s="18">
        <v>2</v>
      </c>
      <c r="N665" s="18">
        <v>0.02</v>
      </c>
      <c r="P665" s="13">
        <v>260</v>
      </c>
      <c r="Q665" s="9">
        <f t="shared" si="286"/>
        <v>5.2</v>
      </c>
      <c r="R665" s="8">
        <f t="shared" si="287"/>
        <v>0</v>
      </c>
      <c r="S665" s="8">
        <f t="shared" si="288"/>
        <v>5.2</v>
      </c>
      <c r="U665" s="8" t="e">
        <f t="shared" si="289"/>
        <v>#DIV/0!</v>
      </c>
      <c r="X665" s="116" t="e">
        <f t="shared" si="293"/>
        <v>#DIV/0!</v>
      </c>
      <c r="Y665" s="18">
        <v>0</v>
      </c>
      <c r="Z665" s="18">
        <f t="shared" si="290"/>
        <v>0</v>
      </c>
      <c r="AA665" s="18">
        <f t="shared" si="291"/>
        <v>0</v>
      </c>
      <c r="AB665" s="18">
        <f t="shared" si="292"/>
        <v>0</v>
      </c>
    </row>
    <row r="666" spans="1:28" s="18" customFormat="1" x14ac:dyDescent="0.25">
      <c r="E666" s="17"/>
      <c r="G666" s="5">
        <f t="shared" si="282"/>
        <v>0</v>
      </c>
      <c r="H666" s="6">
        <f t="shared" si="283"/>
        <v>0</v>
      </c>
      <c r="I666" s="6">
        <f t="shared" si="284"/>
        <v>0</v>
      </c>
      <c r="J666" s="18">
        <v>27</v>
      </c>
      <c r="K666" s="7">
        <f t="shared" si="285"/>
        <v>0</v>
      </c>
      <c r="L666" s="5" t="s">
        <v>30</v>
      </c>
      <c r="M666" s="18">
        <v>2</v>
      </c>
      <c r="N666" s="18">
        <v>0.02</v>
      </c>
      <c r="P666" s="13">
        <v>260</v>
      </c>
      <c r="Q666" s="9">
        <f t="shared" si="286"/>
        <v>5.2</v>
      </c>
      <c r="R666" s="8">
        <f t="shared" si="287"/>
        <v>0</v>
      </c>
      <c r="S666" s="8">
        <f t="shared" si="288"/>
        <v>5.2</v>
      </c>
      <c r="U666" s="8" t="e">
        <f t="shared" si="289"/>
        <v>#DIV/0!</v>
      </c>
      <c r="X666" s="116" t="e">
        <f t="shared" si="293"/>
        <v>#DIV/0!</v>
      </c>
      <c r="Y666" s="18">
        <v>0</v>
      </c>
      <c r="Z666" s="18">
        <f t="shared" si="290"/>
        <v>0</v>
      </c>
      <c r="AA666" s="18">
        <f t="shared" si="291"/>
        <v>0</v>
      </c>
      <c r="AB666" s="18">
        <f t="shared" si="292"/>
        <v>0</v>
      </c>
    </row>
    <row r="667" spans="1:28" s="18" customFormat="1" x14ac:dyDescent="0.25">
      <c r="E667" s="17"/>
      <c r="G667" s="5">
        <f t="shared" si="282"/>
        <v>0</v>
      </c>
      <c r="H667" s="6">
        <f t="shared" si="283"/>
        <v>0</v>
      </c>
      <c r="I667" s="6">
        <f t="shared" si="284"/>
        <v>0</v>
      </c>
      <c r="J667" s="18">
        <v>27</v>
      </c>
      <c r="K667" s="7">
        <f t="shared" si="285"/>
        <v>0</v>
      </c>
      <c r="L667" s="5" t="s">
        <v>30</v>
      </c>
      <c r="M667" s="18">
        <v>2</v>
      </c>
      <c r="N667" s="18">
        <v>0.02</v>
      </c>
      <c r="P667" s="13">
        <v>260</v>
      </c>
      <c r="Q667" s="9">
        <f t="shared" si="286"/>
        <v>5.2</v>
      </c>
      <c r="R667" s="8">
        <f t="shared" si="287"/>
        <v>0</v>
      </c>
      <c r="S667" s="8">
        <f t="shared" si="288"/>
        <v>5.2</v>
      </c>
      <c r="U667" s="8" t="e">
        <f t="shared" si="289"/>
        <v>#DIV/0!</v>
      </c>
      <c r="X667" s="116" t="e">
        <f t="shared" si="293"/>
        <v>#DIV/0!</v>
      </c>
      <c r="Y667" s="18">
        <v>0</v>
      </c>
      <c r="Z667" s="18">
        <f t="shared" si="290"/>
        <v>0</v>
      </c>
      <c r="AA667" s="18">
        <f t="shared" si="291"/>
        <v>0</v>
      </c>
      <c r="AB667" s="18">
        <f t="shared" si="292"/>
        <v>0</v>
      </c>
    </row>
    <row r="668" spans="1:28" s="18" customFormat="1" x14ac:dyDescent="0.25">
      <c r="E668" s="17"/>
      <c r="G668" s="5">
        <f t="shared" si="282"/>
        <v>0</v>
      </c>
      <c r="H668" s="6">
        <f t="shared" si="283"/>
        <v>0</v>
      </c>
      <c r="I668" s="6">
        <f t="shared" si="284"/>
        <v>0</v>
      </c>
      <c r="J668" s="18">
        <v>27</v>
      </c>
      <c r="K668" s="7">
        <f t="shared" si="285"/>
        <v>0</v>
      </c>
      <c r="L668" s="5" t="s">
        <v>30</v>
      </c>
      <c r="M668" s="18">
        <v>2</v>
      </c>
      <c r="N668" s="18">
        <v>0.01</v>
      </c>
      <c r="P668" s="13">
        <v>185</v>
      </c>
      <c r="Q668" s="9">
        <f t="shared" si="286"/>
        <v>1.85</v>
      </c>
      <c r="R668" s="8">
        <f t="shared" si="287"/>
        <v>0</v>
      </c>
      <c r="S668" s="8">
        <f t="shared" si="288"/>
        <v>1.85</v>
      </c>
      <c r="U668" s="8" t="e">
        <f t="shared" si="289"/>
        <v>#DIV/0!</v>
      </c>
      <c r="X668" s="116" t="e">
        <f t="shared" si="293"/>
        <v>#DIV/0!</v>
      </c>
      <c r="Y668" s="18">
        <v>0</v>
      </c>
      <c r="Z668" s="18">
        <f t="shared" si="290"/>
        <v>0</v>
      </c>
      <c r="AA668" s="18">
        <f t="shared" si="291"/>
        <v>0</v>
      </c>
      <c r="AB668" s="18">
        <f t="shared" si="292"/>
        <v>0</v>
      </c>
    </row>
    <row r="669" spans="1:28" s="18" customFormat="1" x14ac:dyDescent="0.25">
      <c r="E669" s="17"/>
      <c r="G669" s="5">
        <f t="shared" si="282"/>
        <v>0</v>
      </c>
      <c r="H669" s="6">
        <f t="shared" si="283"/>
        <v>0</v>
      </c>
      <c r="I669" s="6">
        <f t="shared" si="284"/>
        <v>0</v>
      </c>
      <c r="J669" s="18">
        <v>27</v>
      </c>
      <c r="K669" s="7">
        <f t="shared" si="285"/>
        <v>0</v>
      </c>
      <c r="L669" s="5" t="s">
        <v>30</v>
      </c>
      <c r="M669" s="18">
        <v>24</v>
      </c>
      <c r="N669" s="18">
        <v>0.2</v>
      </c>
      <c r="P669" s="13">
        <v>185</v>
      </c>
      <c r="Q669" s="9">
        <f t="shared" si="286"/>
        <v>37</v>
      </c>
      <c r="R669" s="8">
        <f t="shared" si="287"/>
        <v>0</v>
      </c>
      <c r="S669" s="8">
        <f t="shared" si="288"/>
        <v>37</v>
      </c>
      <c r="U669" s="8" t="e">
        <f t="shared" si="289"/>
        <v>#DIV/0!</v>
      </c>
      <c r="X669" s="116" t="e">
        <f t="shared" si="293"/>
        <v>#DIV/0!</v>
      </c>
      <c r="Y669" s="18">
        <v>0</v>
      </c>
      <c r="Z669" s="18">
        <f t="shared" si="290"/>
        <v>0</v>
      </c>
      <c r="AA669" s="18">
        <f t="shared" si="291"/>
        <v>0</v>
      </c>
      <c r="AB669" s="18">
        <f t="shared" si="292"/>
        <v>0</v>
      </c>
    </row>
    <row r="671" spans="1:28" s="18" customFormat="1" x14ac:dyDescent="0.25">
      <c r="A671" s="17">
        <v>151</v>
      </c>
      <c r="B671" s="18">
        <v>14</v>
      </c>
      <c r="C671" s="18">
        <v>1</v>
      </c>
      <c r="D671" s="18" t="s">
        <v>36</v>
      </c>
      <c r="E671" s="56" t="s">
        <v>449</v>
      </c>
      <c r="F671" s="17">
        <v>2.6</v>
      </c>
      <c r="G671" s="5">
        <f t="shared" ref="G671:G676" si="294">+F671-O671/5</f>
        <v>2.19</v>
      </c>
      <c r="H671" s="6">
        <f t="shared" ref="H671:H676" si="295">G671*7%</f>
        <v>0.15330000000000002</v>
      </c>
      <c r="I671" s="6">
        <f t="shared" ref="I671:I676" si="296">G671+H671</f>
        <v>2.3433000000000002</v>
      </c>
      <c r="J671" s="18">
        <v>27</v>
      </c>
      <c r="K671" s="7">
        <f t="shared" ref="K671:K676" si="297">I671*J671</f>
        <v>63.269100000000002</v>
      </c>
      <c r="L671" s="5" t="s">
        <v>451</v>
      </c>
      <c r="M671" s="18">
        <v>2</v>
      </c>
      <c r="N671" s="18">
        <v>2</v>
      </c>
      <c r="O671" s="13">
        <v>2.0499999999999998</v>
      </c>
      <c r="P671" s="13">
        <v>3</v>
      </c>
      <c r="Q671" s="9">
        <f t="shared" ref="Q671:Q676" si="298">N671*P671</f>
        <v>6</v>
      </c>
      <c r="R671" s="8">
        <f t="shared" ref="R671:R676" si="299">G671*13</f>
        <v>28.47</v>
      </c>
      <c r="S671" s="8">
        <f t="shared" ref="S671:S676" si="300">+R671+Q671+K671</f>
        <v>97.739100000000008</v>
      </c>
      <c r="T671" s="8">
        <f>S671+S672+S673+S674+S675+S676</f>
        <v>107.25410000000001</v>
      </c>
      <c r="U671" s="8">
        <f t="shared" ref="U671:U676" si="301">T671/C671</f>
        <v>107.25410000000001</v>
      </c>
      <c r="X671" s="116">
        <f>U671*1.8</f>
        <v>193.05738000000002</v>
      </c>
      <c r="Y671" s="18">
        <v>189</v>
      </c>
      <c r="Z671" s="18">
        <f t="shared" ref="Z671:Z676" si="302">Y671*8</f>
        <v>1512</v>
      </c>
      <c r="AA671" s="18">
        <f t="shared" ref="AA671:AA676" si="303">Y671*3.5</f>
        <v>661.5</v>
      </c>
      <c r="AB671" s="18">
        <f t="shared" ref="AB671:AB676" si="304">Y671*0.9</f>
        <v>170.1</v>
      </c>
    </row>
    <row r="672" spans="1:28" s="18" customFormat="1" x14ac:dyDescent="0.25">
      <c r="E672" s="42" t="s">
        <v>450</v>
      </c>
      <c r="G672" s="5">
        <f t="shared" si="294"/>
        <v>0</v>
      </c>
      <c r="H672" s="6">
        <f t="shared" si="295"/>
        <v>0</v>
      </c>
      <c r="I672" s="6">
        <f t="shared" si="296"/>
        <v>0</v>
      </c>
      <c r="J672" s="18">
        <v>27</v>
      </c>
      <c r="K672" s="7">
        <f t="shared" si="297"/>
        <v>0</v>
      </c>
      <c r="L672" s="5" t="s">
        <v>30</v>
      </c>
      <c r="M672" s="18">
        <v>2</v>
      </c>
      <c r="N672" s="18">
        <v>0.02</v>
      </c>
      <c r="O672" s="13"/>
      <c r="P672" s="13">
        <v>260</v>
      </c>
      <c r="Q672" s="9">
        <f t="shared" si="298"/>
        <v>5.2</v>
      </c>
      <c r="R672" s="8">
        <f t="shared" si="299"/>
        <v>0</v>
      </c>
      <c r="S672" s="8">
        <f t="shared" si="300"/>
        <v>5.2</v>
      </c>
      <c r="U672" s="8" t="e">
        <f t="shared" si="301"/>
        <v>#DIV/0!</v>
      </c>
      <c r="X672" s="116" t="e">
        <f t="shared" ref="X672:X676" si="305">U672*1.8</f>
        <v>#DIV/0!</v>
      </c>
      <c r="Y672" s="18">
        <v>0</v>
      </c>
      <c r="Z672" s="18">
        <f t="shared" si="302"/>
        <v>0</v>
      </c>
      <c r="AA672" s="18">
        <f t="shared" si="303"/>
        <v>0</v>
      </c>
      <c r="AB672" s="18">
        <f t="shared" si="304"/>
        <v>0</v>
      </c>
    </row>
    <row r="673" spans="1:28" s="18" customFormat="1" x14ac:dyDescent="0.25">
      <c r="E673" s="17"/>
      <c r="G673" s="5">
        <f t="shared" si="294"/>
        <v>0</v>
      </c>
      <c r="H673" s="6">
        <f t="shared" si="295"/>
        <v>0</v>
      </c>
      <c r="I673" s="6">
        <f t="shared" si="296"/>
        <v>0</v>
      </c>
      <c r="J673" s="18">
        <v>27</v>
      </c>
      <c r="K673" s="7">
        <f t="shared" si="297"/>
        <v>0</v>
      </c>
      <c r="L673" s="5" t="s">
        <v>30</v>
      </c>
      <c r="M673" s="13">
        <v>2</v>
      </c>
      <c r="N673" s="18">
        <v>1.0999999999999999E-2</v>
      </c>
      <c r="P673" s="13">
        <v>185</v>
      </c>
      <c r="Q673" s="9">
        <f t="shared" si="298"/>
        <v>2.0349999999999997</v>
      </c>
      <c r="R673" s="8">
        <f t="shared" si="299"/>
        <v>0</v>
      </c>
      <c r="S673" s="8">
        <f t="shared" si="300"/>
        <v>2.0349999999999997</v>
      </c>
      <c r="U673" s="8" t="e">
        <f t="shared" si="301"/>
        <v>#DIV/0!</v>
      </c>
      <c r="X673" s="116" t="e">
        <f t="shared" si="305"/>
        <v>#DIV/0!</v>
      </c>
      <c r="Y673" s="18">
        <v>0</v>
      </c>
      <c r="Z673" s="18">
        <f t="shared" si="302"/>
        <v>0</v>
      </c>
      <c r="AA673" s="18">
        <f t="shared" si="303"/>
        <v>0</v>
      </c>
      <c r="AB673" s="18">
        <f t="shared" si="304"/>
        <v>0</v>
      </c>
    </row>
    <row r="674" spans="1:28" s="18" customFormat="1" x14ac:dyDescent="0.25">
      <c r="E674" s="17"/>
      <c r="G674" s="5">
        <f t="shared" si="294"/>
        <v>0</v>
      </c>
      <c r="H674" s="6">
        <f t="shared" si="295"/>
        <v>0</v>
      </c>
      <c r="I674" s="6">
        <f t="shared" si="296"/>
        <v>0</v>
      </c>
      <c r="J674" s="18">
        <v>27</v>
      </c>
      <c r="K674" s="7">
        <f t="shared" si="297"/>
        <v>0</v>
      </c>
      <c r="L674" s="5" t="s">
        <v>30</v>
      </c>
      <c r="M674" s="13">
        <v>2</v>
      </c>
      <c r="N674" s="18">
        <v>7.0000000000000001E-3</v>
      </c>
      <c r="P674" s="13">
        <v>120</v>
      </c>
      <c r="Q674" s="9">
        <f t="shared" si="298"/>
        <v>0.84</v>
      </c>
      <c r="R674" s="8">
        <f t="shared" si="299"/>
        <v>0</v>
      </c>
      <c r="S674" s="8">
        <f t="shared" si="300"/>
        <v>0.84</v>
      </c>
      <c r="U674" s="8" t="e">
        <f t="shared" si="301"/>
        <v>#DIV/0!</v>
      </c>
      <c r="X674" s="116" t="e">
        <f t="shared" si="305"/>
        <v>#DIV/0!</v>
      </c>
      <c r="Y674" s="18">
        <v>0</v>
      </c>
      <c r="Z674" s="18">
        <f t="shared" si="302"/>
        <v>0</v>
      </c>
      <c r="AA674" s="18">
        <f t="shared" si="303"/>
        <v>0</v>
      </c>
      <c r="AB674" s="18">
        <f t="shared" si="304"/>
        <v>0</v>
      </c>
    </row>
    <row r="675" spans="1:28" s="18" customFormat="1" x14ac:dyDescent="0.25">
      <c r="E675" s="17"/>
      <c r="G675" s="5">
        <f t="shared" si="294"/>
        <v>0</v>
      </c>
      <c r="H675" s="6">
        <f t="shared" si="295"/>
        <v>0</v>
      </c>
      <c r="I675" s="6">
        <f t="shared" si="296"/>
        <v>0</v>
      </c>
      <c r="J675" s="18">
        <v>27</v>
      </c>
      <c r="K675" s="7">
        <f t="shared" si="297"/>
        <v>0</v>
      </c>
      <c r="L675" s="5" t="s">
        <v>30</v>
      </c>
      <c r="M675" s="13">
        <v>2</v>
      </c>
      <c r="N675" s="18">
        <v>7.0000000000000001E-3</v>
      </c>
      <c r="P675" s="13">
        <v>120</v>
      </c>
      <c r="Q675" s="9">
        <f t="shared" si="298"/>
        <v>0.84</v>
      </c>
      <c r="R675" s="8">
        <f t="shared" si="299"/>
        <v>0</v>
      </c>
      <c r="S675" s="8">
        <f t="shared" si="300"/>
        <v>0.84</v>
      </c>
      <c r="U675" s="8" t="e">
        <f t="shared" si="301"/>
        <v>#DIV/0!</v>
      </c>
      <c r="X675" s="116" t="e">
        <f t="shared" si="305"/>
        <v>#DIV/0!</v>
      </c>
      <c r="Y675" s="18">
        <v>0</v>
      </c>
      <c r="Z675" s="18">
        <f t="shared" si="302"/>
        <v>0</v>
      </c>
      <c r="AA675" s="18">
        <f t="shared" si="303"/>
        <v>0</v>
      </c>
      <c r="AB675" s="18">
        <f t="shared" si="304"/>
        <v>0</v>
      </c>
    </row>
    <row r="676" spans="1:28" s="18" customFormat="1" x14ac:dyDescent="0.25">
      <c r="E676" s="17"/>
      <c r="G676" s="5">
        <f t="shared" si="294"/>
        <v>0</v>
      </c>
      <c r="H676" s="6">
        <f t="shared" si="295"/>
        <v>0</v>
      </c>
      <c r="I676" s="6">
        <f t="shared" si="296"/>
        <v>0</v>
      </c>
      <c r="J676" s="18">
        <v>27</v>
      </c>
      <c r="K676" s="7">
        <f t="shared" si="297"/>
        <v>0</v>
      </c>
      <c r="L676" s="5" t="s">
        <v>30</v>
      </c>
      <c r="M676" s="13">
        <v>2</v>
      </c>
      <c r="N676" s="18">
        <v>5.0000000000000001E-3</v>
      </c>
      <c r="P676" s="13">
        <v>120</v>
      </c>
      <c r="Q676" s="9">
        <f t="shared" si="298"/>
        <v>0.6</v>
      </c>
      <c r="R676" s="8">
        <f t="shared" si="299"/>
        <v>0</v>
      </c>
      <c r="S676" s="8">
        <f t="shared" si="300"/>
        <v>0.6</v>
      </c>
      <c r="U676" s="8" t="e">
        <f t="shared" si="301"/>
        <v>#DIV/0!</v>
      </c>
      <c r="X676" s="116" t="e">
        <f t="shared" si="305"/>
        <v>#DIV/0!</v>
      </c>
      <c r="Y676" s="18">
        <v>0</v>
      </c>
      <c r="Z676" s="18">
        <f t="shared" si="302"/>
        <v>0</v>
      </c>
      <c r="AA676" s="18">
        <f t="shared" si="303"/>
        <v>0</v>
      </c>
      <c r="AB676" s="18">
        <f t="shared" si="304"/>
        <v>0</v>
      </c>
    </row>
    <row r="678" spans="1:28" s="18" customFormat="1" x14ac:dyDescent="0.25">
      <c r="A678" s="17">
        <v>152</v>
      </c>
      <c r="B678" s="18">
        <v>14</v>
      </c>
      <c r="C678" s="18">
        <v>1</v>
      </c>
      <c r="D678" s="18" t="s">
        <v>36</v>
      </c>
      <c r="E678" s="56" t="s">
        <v>453</v>
      </c>
      <c r="F678" s="17">
        <v>3.2</v>
      </c>
      <c r="G678" s="5">
        <f t="shared" ref="G678:G684" si="306">+F678-O678/5</f>
        <v>2.3800000000000003</v>
      </c>
      <c r="H678" s="6">
        <f t="shared" ref="H678:H684" si="307">G678*7%</f>
        <v>0.16660000000000003</v>
      </c>
      <c r="I678" s="6">
        <f t="shared" ref="I678:I684" si="308">G678+H678</f>
        <v>2.5466000000000002</v>
      </c>
      <c r="J678" s="18">
        <v>27</v>
      </c>
      <c r="K678" s="7">
        <f t="shared" ref="K678:K684" si="309">I678*J678</f>
        <v>68.758200000000002</v>
      </c>
      <c r="L678" s="5" t="s">
        <v>454</v>
      </c>
      <c r="M678" s="18">
        <v>2</v>
      </c>
      <c r="N678" s="18">
        <v>4</v>
      </c>
      <c r="O678" s="13">
        <v>4.0999999999999996</v>
      </c>
      <c r="P678" s="13">
        <v>15</v>
      </c>
      <c r="Q678" s="9">
        <f t="shared" ref="Q678:Q684" si="310">N678*P678</f>
        <v>60</v>
      </c>
      <c r="R678" s="8">
        <f t="shared" ref="R678:R684" si="311">G678*13</f>
        <v>30.940000000000005</v>
      </c>
      <c r="S678" s="8">
        <f t="shared" ref="S678:S684" si="312">+R678+Q678+K678</f>
        <v>159.69819999999999</v>
      </c>
      <c r="T678" s="8">
        <f>S678+S679+S680+S681+S682+S683+S684</f>
        <v>182.66319999999996</v>
      </c>
      <c r="U678" s="8">
        <f t="shared" ref="U678:U684" si="313">T678/C678</f>
        <v>182.66319999999996</v>
      </c>
      <c r="X678" s="116">
        <f>U678*1.8</f>
        <v>328.79375999999996</v>
      </c>
      <c r="Y678" s="18">
        <v>329</v>
      </c>
      <c r="Z678" s="18">
        <f t="shared" ref="Z678:Z684" si="314">Y678*8</f>
        <v>2632</v>
      </c>
      <c r="AA678" s="18">
        <f t="shared" ref="AA678:AA684" si="315">Y678*3.5</f>
        <v>1151.5</v>
      </c>
      <c r="AB678" s="18">
        <f t="shared" ref="AB678:AB684" si="316">Y678*0.9</f>
        <v>296.10000000000002</v>
      </c>
    </row>
    <row r="679" spans="1:28" s="18" customFormat="1" x14ac:dyDescent="0.25">
      <c r="E679" s="42" t="s">
        <v>452</v>
      </c>
      <c r="G679" s="5">
        <f t="shared" si="306"/>
        <v>0</v>
      </c>
      <c r="H679" s="6">
        <f t="shared" si="307"/>
        <v>0</v>
      </c>
      <c r="I679" s="6">
        <f t="shared" si="308"/>
        <v>0</v>
      </c>
      <c r="J679" s="18">
        <v>27</v>
      </c>
      <c r="K679" s="7">
        <f t="shared" si="309"/>
        <v>0</v>
      </c>
      <c r="L679" s="5" t="s">
        <v>30</v>
      </c>
      <c r="M679" s="18">
        <v>2</v>
      </c>
      <c r="N679" s="18">
        <v>4.5999999999999999E-2</v>
      </c>
      <c r="P679" s="13">
        <v>260</v>
      </c>
      <c r="Q679" s="9">
        <f t="shared" si="310"/>
        <v>11.959999999999999</v>
      </c>
      <c r="R679" s="8">
        <f t="shared" si="311"/>
        <v>0</v>
      </c>
      <c r="S679" s="8">
        <f t="shared" si="312"/>
        <v>11.959999999999999</v>
      </c>
      <c r="U679" s="8" t="e">
        <f t="shared" si="313"/>
        <v>#DIV/0!</v>
      </c>
      <c r="X679" s="116" t="e">
        <f t="shared" ref="X679:X684" si="317">U679*1.8</f>
        <v>#DIV/0!</v>
      </c>
      <c r="Y679" s="18">
        <v>0</v>
      </c>
      <c r="Z679" s="18">
        <f t="shared" si="314"/>
        <v>0</v>
      </c>
      <c r="AA679" s="18">
        <f t="shared" si="315"/>
        <v>0</v>
      </c>
      <c r="AB679" s="18">
        <f t="shared" si="316"/>
        <v>0</v>
      </c>
    </row>
    <row r="680" spans="1:28" s="18" customFormat="1" x14ac:dyDescent="0.25">
      <c r="E680" s="17"/>
      <c r="G680" s="5">
        <f t="shared" si="306"/>
        <v>0</v>
      </c>
      <c r="H680" s="6">
        <f t="shared" si="307"/>
        <v>0</v>
      </c>
      <c r="I680" s="6">
        <f t="shared" si="308"/>
        <v>0</v>
      </c>
      <c r="J680" s="18">
        <v>27</v>
      </c>
      <c r="K680" s="7">
        <f t="shared" si="309"/>
        <v>0</v>
      </c>
      <c r="L680" s="5" t="s">
        <v>30</v>
      </c>
      <c r="M680" s="13">
        <v>2</v>
      </c>
      <c r="N680" s="18">
        <v>0.02</v>
      </c>
      <c r="P680" s="13">
        <v>260</v>
      </c>
      <c r="Q680" s="9">
        <f t="shared" si="310"/>
        <v>5.2</v>
      </c>
      <c r="R680" s="8">
        <f t="shared" si="311"/>
        <v>0</v>
      </c>
      <c r="S680" s="8">
        <f t="shared" si="312"/>
        <v>5.2</v>
      </c>
      <c r="U680" s="8" t="e">
        <f t="shared" si="313"/>
        <v>#DIV/0!</v>
      </c>
      <c r="X680" s="116" t="e">
        <f t="shared" si="317"/>
        <v>#DIV/0!</v>
      </c>
      <c r="Y680" s="18">
        <v>0</v>
      </c>
      <c r="Z680" s="18">
        <f t="shared" si="314"/>
        <v>0</v>
      </c>
      <c r="AA680" s="18">
        <f t="shared" si="315"/>
        <v>0</v>
      </c>
      <c r="AB680" s="18">
        <f t="shared" si="316"/>
        <v>0</v>
      </c>
    </row>
    <row r="681" spans="1:28" s="18" customFormat="1" x14ac:dyDescent="0.25">
      <c r="E681" s="17"/>
      <c r="G681" s="5">
        <f t="shared" si="306"/>
        <v>0</v>
      </c>
      <c r="H681" s="6">
        <f t="shared" si="307"/>
        <v>0</v>
      </c>
      <c r="I681" s="6">
        <f t="shared" si="308"/>
        <v>0</v>
      </c>
      <c r="J681" s="18">
        <v>27</v>
      </c>
      <c r="K681" s="7">
        <f t="shared" si="309"/>
        <v>0</v>
      </c>
      <c r="L681" s="5" t="s">
        <v>30</v>
      </c>
      <c r="M681" s="13">
        <v>2</v>
      </c>
      <c r="N681" s="18">
        <v>1.0999999999999999E-2</v>
      </c>
      <c r="P681" s="13">
        <v>185</v>
      </c>
      <c r="Q681" s="9">
        <f t="shared" si="310"/>
        <v>2.0349999999999997</v>
      </c>
      <c r="R681" s="8">
        <f t="shared" si="311"/>
        <v>0</v>
      </c>
      <c r="S681" s="8">
        <f t="shared" si="312"/>
        <v>2.0349999999999997</v>
      </c>
      <c r="U681" s="8" t="e">
        <f t="shared" si="313"/>
        <v>#DIV/0!</v>
      </c>
      <c r="X681" s="116" t="e">
        <f t="shared" si="317"/>
        <v>#DIV/0!</v>
      </c>
      <c r="Y681" s="18">
        <v>0</v>
      </c>
      <c r="Z681" s="18">
        <f t="shared" si="314"/>
        <v>0</v>
      </c>
      <c r="AA681" s="18">
        <f t="shared" si="315"/>
        <v>0</v>
      </c>
      <c r="AB681" s="18">
        <f t="shared" si="316"/>
        <v>0</v>
      </c>
    </row>
    <row r="682" spans="1:28" s="18" customFormat="1" x14ac:dyDescent="0.25">
      <c r="E682" s="17"/>
      <c r="G682" s="5">
        <f t="shared" si="306"/>
        <v>0</v>
      </c>
      <c r="H682" s="6">
        <f t="shared" si="307"/>
        <v>0</v>
      </c>
      <c r="I682" s="6">
        <f t="shared" si="308"/>
        <v>0</v>
      </c>
      <c r="J682" s="18">
        <v>27</v>
      </c>
      <c r="K682" s="7">
        <f t="shared" si="309"/>
        <v>0</v>
      </c>
      <c r="L682" s="5" t="s">
        <v>30</v>
      </c>
      <c r="M682" s="13">
        <v>2</v>
      </c>
      <c r="N682" s="18">
        <v>0.01</v>
      </c>
      <c r="P682" s="13">
        <v>185</v>
      </c>
      <c r="Q682" s="9">
        <f t="shared" si="310"/>
        <v>1.85</v>
      </c>
      <c r="R682" s="8">
        <f t="shared" si="311"/>
        <v>0</v>
      </c>
      <c r="S682" s="8">
        <f t="shared" si="312"/>
        <v>1.85</v>
      </c>
      <c r="U682" s="8" t="e">
        <f t="shared" si="313"/>
        <v>#DIV/0!</v>
      </c>
      <c r="X682" s="116" t="e">
        <f t="shared" si="317"/>
        <v>#DIV/0!</v>
      </c>
      <c r="Y682" s="18">
        <v>0</v>
      </c>
      <c r="Z682" s="18">
        <f t="shared" si="314"/>
        <v>0</v>
      </c>
      <c r="AA682" s="18">
        <f t="shared" si="315"/>
        <v>0</v>
      </c>
      <c r="AB682" s="18">
        <f t="shared" si="316"/>
        <v>0</v>
      </c>
    </row>
    <row r="683" spans="1:28" s="18" customFormat="1" x14ac:dyDescent="0.25">
      <c r="E683" s="17"/>
      <c r="G683" s="5">
        <f t="shared" si="306"/>
        <v>0</v>
      </c>
      <c r="H683" s="6">
        <f t="shared" si="307"/>
        <v>0</v>
      </c>
      <c r="I683" s="6">
        <f t="shared" si="308"/>
        <v>0</v>
      </c>
      <c r="J683" s="18">
        <v>27</v>
      </c>
      <c r="K683" s="7">
        <f t="shared" si="309"/>
        <v>0</v>
      </c>
      <c r="L683" s="5" t="s">
        <v>30</v>
      </c>
      <c r="M683" s="13">
        <v>2</v>
      </c>
      <c r="N683" s="18">
        <v>6.0000000000000001E-3</v>
      </c>
      <c r="P683" s="13">
        <v>120</v>
      </c>
      <c r="Q683" s="9">
        <f t="shared" si="310"/>
        <v>0.72</v>
      </c>
      <c r="R683" s="8">
        <f t="shared" si="311"/>
        <v>0</v>
      </c>
      <c r="S683" s="8">
        <f t="shared" si="312"/>
        <v>0.72</v>
      </c>
      <c r="U683" s="8" t="e">
        <f t="shared" si="313"/>
        <v>#DIV/0!</v>
      </c>
      <c r="X683" s="116" t="e">
        <f t="shared" si="317"/>
        <v>#DIV/0!</v>
      </c>
      <c r="Y683" s="18">
        <v>0</v>
      </c>
      <c r="Z683" s="18">
        <f t="shared" si="314"/>
        <v>0</v>
      </c>
      <c r="AA683" s="18">
        <f t="shared" si="315"/>
        <v>0</v>
      </c>
      <c r="AB683" s="18">
        <f t="shared" si="316"/>
        <v>0</v>
      </c>
    </row>
    <row r="684" spans="1:28" s="18" customFormat="1" x14ac:dyDescent="0.25">
      <c r="E684" s="17"/>
      <c r="G684" s="5">
        <f t="shared" si="306"/>
        <v>0</v>
      </c>
      <c r="H684" s="6">
        <f t="shared" si="307"/>
        <v>0</v>
      </c>
      <c r="I684" s="6">
        <f t="shared" si="308"/>
        <v>0</v>
      </c>
      <c r="J684" s="18">
        <v>27</v>
      </c>
      <c r="K684" s="7">
        <f t="shared" si="309"/>
        <v>0</v>
      </c>
      <c r="L684" s="5" t="s">
        <v>30</v>
      </c>
      <c r="M684" s="13">
        <v>4</v>
      </c>
      <c r="N684" s="18">
        <v>0.01</v>
      </c>
      <c r="P684" s="13">
        <v>120</v>
      </c>
      <c r="Q684" s="9">
        <f t="shared" si="310"/>
        <v>1.2</v>
      </c>
      <c r="R684" s="8">
        <f t="shared" si="311"/>
        <v>0</v>
      </c>
      <c r="S684" s="8">
        <f t="shared" si="312"/>
        <v>1.2</v>
      </c>
      <c r="U684" s="8" t="e">
        <f t="shared" si="313"/>
        <v>#DIV/0!</v>
      </c>
      <c r="X684" s="116" t="e">
        <f t="shared" si="317"/>
        <v>#DIV/0!</v>
      </c>
      <c r="Y684" s="18">
        <v>0</v>
      </c>
      <c r="Z684" s="18">
        <f t="shared" si="314"/>
        <v>0</v>
      </c>
      <c r="AA684" s="18">
        <f t="shared" si="315"/>
        <v>0</v>
      </c>
      <c r="AB684" s="18">
        <f t="shared" si="316"/>
        <v>0</v>
      </c>
    </row>
    <row r="686" spans="1:28" s="17" customFormat="1" x14ac:dyDescent="0.25">
      <c r="A686" s="17">
        <v>153</v>
      </c>
      <c r="B686" s="17">
        <v>14</v>
      </c>
      <c r="C686" s="17">
        <v>1</v>
      </c>
      <c r="D686" s="18" t="s">
        <v>36</v>
      </c>
      <c r="E686" s="17" t="s">
        <v>455</v>
      </c>
      <c r="F686" s="17">
        <v>2.7</v>
      </c>
      <c r="G686" s="10">
        <f>+F686-O686/5</f>
        <v>1.9600000000000002</v>
      </c>
      <c r="H686" s="11">
        <f>G686*7%</f>
        <v>0.13720000000000002</v>
      </c>
      <c r="I686" s="11">
        <f>G686+H686</f>
        <v>2.0972000000000004</v>
      </c>
      <c r="J686" s="17">
        <v>27</v>
      </c>
      <c r="K686" s="7">
        <f>I686*J686</f>
        <v>56.624400000000009</v>
      </c>
      <c r="L686" s="5" t="s">
        <v>467</v>
      </c>
      <c r="M686" s="18">
        <v>2</v>
      </c>
      <c r="N686" s="17">
        <v>3.5</v>
      </c>
      <c r="O686" s="13">
        <v>3.7</v>
      </c>
      <c r="P686" s="13">
        <v>10</v>
      </c>
      <c r="Q686" s="9">
        <f>N686*P686</f>
        <v>35</v>
      </c>
      <c r="R686" s="7">
        <f>G686*13</f>
        <v>25.480000000000004</v>
      </c>
      <c r="S686" s="7">
        <f>+R686+Q686+K686</f>
        <v>117.10440000000001</v>
      </c>
      <c r="T686" s="7">
        <f>S686+S687</f>
        <v>141.1044</v>
      </c>
      <c r="U686" s="7">
        <f>T686/C686</f>
        <v>141.1044</v>
      </c>
      <c r="X686" s="117">
        <f>U686*1.8</f>
        <v>253.98792</v>
      </c>
      <c r="Y686" s="17">
        <v>249</v>
      </c>
      <c r="Z686" s="17">
        <f>Y686*8</f>
        <v>1992</v>
      </c>
      <c r="AA686" s="17">
        <f>Y686*3.5</f>
        <v>871.5</v>
      </c>
      <c r="AB686" s="17">
        <f>Y686*0.9</f>
        <v>224.1</v>
      </c>
    </row>
    <row r="687" spans="1:28" s="17" customFormat="1" x14ac:dyDescent="0.25">
      <c r="E687" s="68" t="s">
        <v>456</v>
      </c>
      <c r="G687" s="10">
        <f>+F687-O687/5</f>
        <v>0</v>
      </c>
      <c r="H687" s="11">
        <f>G687*7%</f>
        <v>0</v>
      </c>
      <c r="I687" s="11">
        <f>G687+H687</f>
        <v>0</v>
      </c>
      <c r="J687" s="13"/>
      <c r="K687" s="7">
        <f>I687*J687</f>
        <v>0</v>
      </c>
      <c r="L687" s="5" t="s">
        <v>30</v>
      </c>
      <c r="M687" s="13">
        <v>70</v>
      </c>
      <c r="N687" s="17">
        <v>0.2</v>
      </c>
      <c r="P687" s="13">
        <v>120</v>
      </c>
      <c r="Q687" s="9">
        <f>N687*P687</f>
        <v>24</v>
      </c>
      <c r="R687" s="7">
        <f>G687*13</f>
        <v>0</v>
      </c>
      <c r="S687" s="7">
        <f>+R687+Q687+K687</f>
        <v>24</v>
      </c>
      <c r="U687" s="7" t="e">
        <f>T687/C687</f>
        <v>#DIV/0!</v>
      </c>
      <c r="X687" s="117" t="e">
        <f>U687*1.8</f>
        <v>#DIV/0!</v>
      </c>
      <c r="Z687" s="17">
        <f>Y687*8</f>
        <v>0</v>
      </c>
      <c r="AA687" s="17">
        <f>Y687*3.5</f>
        <v>0</v>
      </c>
      <c r="AB687" s="17">
        <f>Y687*0.9</f>
        <v>0</v>
      </c>
    </row>
    <row r="689" spans="1:28" s="17" customFormat="1" x14ac:dyDescent="0.25">
      <c r="A689" s="17">
        <v>154</v>
      </c>
      <c r="B689" s="17">
        <v>14</v>
      </c>
      <c r="C689" s="17">
        <v>1</v>
      </c>
      <c r="D689" s="18" t="s">
        <v>36</v>
      </c>
      <c r="E689" s="17" t="s">
        <v>457</v>
      </c>
      <c r="F689" s="17">
        <v>2.0499999999999998</v>
      </c>
      <c r="G689" s="10">
        <f>+F689-O689/5</f>
        <v>1.5699999999999998</v>
      </c>
      <c r="H689" s="11">
        <f>G689*7%</f>
        <v>0.1099</v>
      </c>
      <c r="I689" s="11">
        <f>G689+H689</f>
        <v>1.6798999999999999</v>
      </c>
      <c r="J689" s="17">
        <v>27</v>
      </c>
      <c r="K689" s="7">
        <f>I689*J689</f>
        <v>45.357299999999995</v>
      </c>
      <c r="L689" s="5" t="s">
        <v>467</v>
      </c>
      <c r="M689" s="18">
        <v>2</v>
      </c>
      <c r="N689" s="17">
        <v>2.25</v>
      </c>
      <c r="O689" s="13">
        <v>2.4</v>
      </c>
      <c r="P689" s="13">
        <v>10</v>
      </c>
      <c r="Q689" s="9">
        <f>N689*P689</f>
        <v>22.5</v>
      </c>
      <c r="R689" s="7">
        <f>G689*13</f>
        <v>20.409999999999997</v>
      </c>
      <c r="S689" s="7">
        <f>+R689+Q689+K689</f>
        <v>88.267299999999992</v>
      </c>
      <c r="T689" s="7">
        <f>S689+S690</f>
        <v>106.26729999999999</v>
      </c>
      <c r="U689" s="7">
        <f>T689/C689</f>
        <v>106.26729999999999</v>
      </c>
      <c r="X689" s="117">
        <f>U689*1.8</f>
        <v>191.28113999999999</v>
      </c>
      <c r="Y689" s="17">
        <v>189</v>
      </c>
      <c r="Z689" s="17">
        <f>Y689*8</f>
        <v>1512</v>
      </c>
      <c r="AA689" s="17">
        <f>Y689*3.5</f>
        <v>661.5</v>
      </c>
      <c r="AB689" s="17">
        <f>Y689*0.9</f>
        <v>170.1</v>
      </c>
    </row>
    <row r="690" spans="1:28" s="17" customFormat="1" x14ac:dyDescent="0.25">
      <c r="E690" s="68" t="s">
        <v>458</v>
      </c>
      <c r="G690" s="10">
        <f>+F690-O690/5</f>
        <v>0</v>
      </c>
      <c r="H690" s="11">
        <f>G690*7%</f>
        <v>0</v>
      </c>
      <c r="I690" s="11">
        <f>G690+H690</f>
        <v>0</v>
      </c>
      <c r="J690" s="13"/>
      <c r="K690" s="7">
        <f>I690*J690</f>
        <v>0</v>
      </c>
      <c r="L690" s="5" t="s">
        <v>30</v>
      </c>
      <c r="M690" s="13">
        <v>56</v>
      </c>
      <c r="N690" s="17">
        <v>0.15</v>
      </c>
      <c r="P690" s="13">
        <v>120</v>
      </c>
      <c r="Q690" s="9">
        <f>N690*P690</f>
        <v>18</v>
      </c>
      <c r="R690" s="7">
        <f>G690*13</f>
        <v>0</v>
      </c>
      <c r="S690" s="7">
        <f>+R690+Q690+K690</f>
        <v>18</v>
      </c>
      <c r="U690" s="7" t="e">
        <f>T690/C690</f>
        <v>#DIV/0!</v>
      </c>
      <c r="X690" s="117" t="e">
        <f>U690*1.8</f>
        <v>#DIV/0!</v>
      </c>
      <c r="Z690" s="17">
        <f>Y690*8</f>
        <v>0</v>
      </c>
      <c r="AA690" s="17">
        <f>Y690*3.5</f>
        <v>0</v>
      </c>
      <c r="AB690" s="17">
        <f>Y690*0.9</f>
        <v>0</v>
      </c>
    </row>
    <row r="692" spans="1:28" s="17" customFormat="1" x14ac:dyDescent="0.25">
      <c r="A692" s="17">
        <v>155</v>
      </c>
      <c r="B692" s="17">
        <v>14</v>
      </c>
      <c r="C692" s="17">
        <v>1</v>
      </c>
      <c r="D692" s="18" t="s">
        <v>36</v>
      </c>
      <c r="E692" s="17" t="s">
        <v>459</v>
      </c>
      <c r="F692" s="17">
        <v>1.8</v>
      </c>
      <c r="G692" s="10">
        <f>+F692-O692/5</f>
        <v>1.59</v>
      </c>
      <c r="H692" s="11">
        <f>G692*7%</f>
        <v>0.11130000000000001</v>
      </c>
      <c r="I692" s="11">
        <f>G692+H692</f>
        <v>1.7013</v>
      </c>
      <c r="J692" s="17">
        <v>27</v>
      </c>
      <c r="K692" s="7">
        <f>I692*J692</f>
        <v>45.935099999999998</v>
      </c>
      <c r="L692" s="5" t="s">
        <v>33</v>
      </c>
      <c r="M692" s="18">
        <v>2</v>
      </c>
      <c r="N692" s="17">
        <v>1</v>
      </c>
      <c r="O692" s="13">
        <v>1.05</v>
      </c>
      <c r="P692" s="13">
        <v>60</v>
      </c>
      <c r="Q692" s="9">
        <f>N692*P692</f>
        <v>60</v>
      </c>
      <c r="R692" s="7">
        <f>G692*13</f>
        <v>20.67</v>
      </c>
      <c r="S692" s="7">
        <f>+R692+Q692+K692</f>
        <v>126.60509999999999</v>
      </c>
      <c r="T692" s="7">
        <f>S692+S693</f>
        <v>139.60509999999999</v>
      </c>
      <c r="U692" s="7">
        <f>T692/C692</f>
        <v>139.60509999999999</v>
      </c>
      <c r="X692" s="117">
        <f>U692*1.8</f>
        <v>251.28917999999999</v>
      </c>
      <c r="Y692" s="17">
        <v>249</v>
      </c>
      <c r="Z692" s="17">
        <f>Y692*8</f>
        <v>1992</v>
      </c>
      <c r="AA692" s="17">
        <f>Y692*3.5</f>
        <v>871.5</v>
      </c>
      <c r="AB692" s="17">
        <f>Y692*0.9</f>
        <v>224.1</v>
      </c>
    </row>
    <row r="693" spans="1:28" s="17" customFormat="1" x14ac:dyDescent="0.25">
      <c r="E693" s="68" t="s">
        <v>460</v>
      </c>
      <c r="G693" s="10">
        <f>+F693-O693/5</f>
        <v>0</v>
      </c>
      <c r="H693" s="11">
        <f>G693*7%</f>
        <v>0</v>
      </c>
      <c r="I693" s="11">
        <f>G693+H693</f>
        <v>0</v>
      </c>
      <c r="J693" s="13"/>
      <c r="K693" s="7">
        <f>I693*J693</f>
        <v>0</v>
      </c>
      <c r="L693" s="5" t="s">
        <v>30</v>
      </c>
      <c r="M693" s="13">
        <v>2</v>
      </c>
      <c r="N693" s="17">
        <v>0.05</v>
      </c>
      <c r="P693" s="13">
        <v>260</v>
      </c>
      <c r="Q693" s="9">
        <f>N693*P693</f>
        <v>13</v>
      </c>
      <c r="R693" s="7">
        <f>G693*13</f>
        <v>0</v>
      </c>
      <c r="S693" s="7">
        <f>+R693+Q693+K693</f>
        <v>13</v>
      </c>
      <c r="U693" s="7" t="e">
        <f>T693/C693</f>
        <v>#DIV/0!</v>
      </c>
      <c r="X693" s="117" t="e">
        <f>U693*1.8</f>
        <v>#DIV/0!</v>
      </c>
      <c r="Z693" s="17">
        <f>Y693*8</f>
        <v>0</v>
      </c>
      <c r="AA693" s="17">
        <f>Y693*3.5</f>
        <v>0</v>
      </c>
      <c r="AB693" s="17">
        <f>Y693*0.9</f>
        <v>0</v>
      </c>
    </row>
    <row r="695" spans="1:28" s="17" customFormat="1" x14ac:dyDescent="0.25">
      <c r="A695" s="17">
        <v>156</v>
      </c>
      <c r="B695" s="17">
        <v>14</v>
      </c>
      <c r="C695" s="17">
        <v>1</v>
      </c>
      <c r="D695" s="18" t="s">
        <v>36</v>
      </c>
      <c r="E695" s="17" t="s">
        <v>461</v>
      </c>
      <c r="F695" s="17">
        <v>2.5</v>
      </c>
      <c r="G695" s="10">
        <f>+F695-O695/5</f>
        <v>2.06</v>
      </c>
      <c r="H695" s="11">
        <f>G695*7%</f>
        <v>0.14420000000000002</v>
      </c>
      <c r="I695" s="11">
        <f>G695+H695</f>
        <v>2.2042000000000002</v>
      </c>
      <c r="J695" s="17">
        <v>27</v>
      </c>
      <c r="K695" s="7">
        <f>I695*J695</f>
        <v>59.513400000000004</v>
      </c>
      <c r="L695" s="5" t="s">
        <v>37</v>
      </c>
      <c r="M695" s="18">
        <v>2</v>
      </c>
      <c r="N695" s="17">
        <v>2</v>
      </c>
      <c r="O695" s="13">
        <v>2.2000000000000002</v>
      </c>
      <c r="P695" s="13">
        <v>60</v>
      </c>
      <c r="Q695" s="9">
        <f>N695*P695</f>
        <v>120</v>
      </c>
      <c r="R695" s="7">
        <f>G695*13</f>
        <v>26.78</v>
      </c>
      <c r="S695" s="7">
        <f>+R695+Q695+K695</f>
        <v>206.29340000000002</v>
      </c>
      <c r="T695" s="7">
        <f>S695+S696</f>
        <v>230.29340000000002</v>
      </c>
      <c r="U695" s="7">
        <f>T695/C695</f>
        <v>230.29340000000002</v>
      </c>
      <c r="X695" s="117">
        <f>U695*1.8</f>
        <v>414.52812000000006</v>
      </c>
      <c r="Y695" s="17">
        <v>409</v>
      </c>
      <c r="Z695" s="17">
        <f>Y695*8</f>
        <v>3272</v>
      </c>
      <c r="AA695" s="17">
        <f>Y695*3.5</f>
        <v>1431.5</v>
      </c>
      <c r="AB695" s="17">
        <f>Y695*0.9</f>
        <v>368.1</v>
      </c>
    </row>
    <row r="696" spans="1:28" s="17" customFormat="1" x14ac:dyDescent="0.25">
      <c r="E696" s="68" t="s">
        <v>462</v>
      </c>
      <c r="G696" s="10">
        <f>+F696-O696/5</f>
        <v>0</v>
      </c>
      <c r="H696" s="11">
        <f>G696*7%</f>
        <v>0</v>
      </c>
      <c r="I696" s="11">
        <f>G696+H696</f>
        <v>0</v>
      </c>
      <c r="J696" s="13"/>
      <c r="K696" s="7">
        <f>I696*J696</f>
        <v>0</v>
      </c>
      <c r="L696" s="5" t="s">
        <v>30</v>
      </c>
      <c r="M696" s="13">
        <v>62</v>
      </c>
      <c r="N696" s="17">
        <v>0.2</v>
      </c>
      <c r="P696" s="13">
        <v>120</v>
      </c>
      <c r="Q696" s="9">
        <f>N696*P696</f>
        <v>24</v>
      </c>
      <c r="R696" s="7">
        <f>G696*13</f>
        <v>0</v>
      </c>
      <c r="S696" s="7">
        <f>+R696+Q696+K696</f>
        <v>24</v>
      </c>
      <c r="U696" s="7" t="e">
        <f>T696/C696</f>
        <v>#DIV/0!</v>
      </c>
      <c r="X696" s="117" t="e">
        <f>U696*1.8</f>
        <v>#DIV/0!</v>
      </c>
      <c r="Z696" s="17">
        <f>Y696*8</f>
        <v>0</v>
      </c>
      <c r="AA696" s="17">
        <f>Y696*3.5</f>
        <v>0</v>
      </c>
      <c r="AB696" s="17">
        <f>Y696*0.9</f>
        <v>0</v>
      </c>
    </row>
    <row r="698" spans="1:28" s="18" customFormat="1" x14ac:dyDescent="0.25">
      <c r="A698" s="17">
        <v>157</v>
      </c>
      <c r="B698" s="18">
        <v>14</v>
      </c>
      <c r="C698" s="18">
        <v>1</v>
      </c>
      <c r="D698" s="18" t="s">
        <v>36</v>
      </c>
      <c r="E698" s="17" t="s">
        <v>464</v>
      </c>
      <c r="F698" s="17">
        <v>2.8</v>
      </c>
      <c r="G698" s="5">
        <f t="shared" ref="G698:G704" si="318">+F698-O698/5</f>
        <v>0.37999999999999989</v>
      </c>
      <c r="H698" s="6">
        <f t="shared" ref="H698:H704" si="319">G698*7%</f>
        <v>2.6599999999999995E-2</v>
      </c>
      <c r="I698" s="6">
        <f t="shared" ref="I698:I704" si="320">G698+H698</f>
        <v>0.40659999999999991</v>
      </c>
      <c r="J698" s="18">
        <v>27</v>
      </c>
      <c r="K698" s="7">
        <f t="shared" ref="K698:K704" si="321">I698*J698</f>
        <v>10.978199999999998</v>
      </c>
      <c r="L698" s="5" t="s">
        <v>158</v>
      </c>
      <c r="M698" s="18">
        <v>2</v>
      </c>
      <c r="N698" s="18">
        <v>12</v>
      </c>
      <c r="O698" s="13">
        <v>12.1</v>
      </c>
      <c r="P698" s="13">
        <v>100</v>
      </c>
      <c r="Q698" s="9">
        <f t="shared" ref="Q698:Q704" si="322">N698*P698</f>
        <v>1200</v>
      </c>
      <c r="R698" s="8">
        <f t="shared" ref="R698:R704" si="323">G698*13</f>
        <v>4.9399999999999986</v>
      </c>
      <c r="S698" s="8">
        <f t="shared" ref="S698:S704" si="324">+R698+Q698+K698</f>
        <v>1215.9182000000001</v>
      </c>
      <c r="T698" s="8">
        <f>S698+S699+S700+S701+S702+S703+S704</f>
        <v>1238.8832000000002</v>
      </c>
      <c r="U698" s="8">
        <f t="shared" ref="U698:U704" si="325">T698/C698</f>
        <v>1238.8832000000002</v>
      </c>
      <c r="X698" s="116">
        <f>U698*1.65</f>
        <v>2044.1572800000004</v>
      </c>
      <c r="Y698" s="18">
        <v>2039</v>
      </c>
      <c r="Z698" s="18">
        <f t="shared" ref="Z698:Z704" si="326">Y698*8</f>
        <v>16312</v>
      </c>
      <c r="AA698" s="18">
        <f t="shared" ref="AA698:AA704" si="327">Y698*3.5</f>
        <v>7136.5</v>
      </c>
      <c r="AB698" s="18">
        <f t="shared" ref="AB698:AB704" si="328">Y698*0.9</f>
        <v>1835.1000000000001</v>
      </c>
    </row>
    <row r="699" spans="1:28" s="18" customFormat="1" x14ac:dyDescent="0.25">
      <c r="E699" s="42" t="s">
        <v>463</v>
      </c>
      <c r="G699" s="5">
        <f t="shared" si="318"/>
        <v>0</v>
      </c>
      <c r="H699" s="6">
        <f t="shared" si="319"/>
        <v>0</v>
      </c>
      <c r="I699" s="6">
        <f t="shared" si="320"/>
        <v>0</v>
      </c>
      <c r="J699" s="18">
        <v>27</v>
      </c>
      <c r="K699" s="7">
        <f t="shared" si="321"/>
        <v>0</v>
      </c>
      <c r="L699" s="5" t="s">
        <v>30</v>
      </c>
      <c r="M699" s="18">
        <v>2</v>
      </c>
      <c r="N699" s="18">
        <v>4.5999999999999999E-2</v>
      </c>
      <c r="P699" s="13">
        <v>260</v>
      </c>
      <c r="Q699" s="9">
        <f t="shared" si="322"/>
        <v>11.959999999999999</v>
      </c>
      <c r="R699" s="8">
        <f t="shared" si="323"/>
        <v>0</v>
      </c>
      <c r="S699" s="8">
        <f t="shared" si="324"/>
        <v>11.959999999999999</v>
      </c>
      <c r="U699" s="8" t="e">
        <f t="shared" si="325"/>
        <v>#DIV/0!</v>
      </c>
      <c r="X699" s="116" t="e">
        <f t="shared" ref="X699:X704" si="329">U699*1.8</f>
        <v>#DIV/0!</v>
      </c>
      <c r="Y699" s="18">
        <v>0</v>
      </c>
      <c r="Z699" s="18">
        <f t="shared" si="326"/>
        <v>0</v>
      </c>
      <c r="AA699" s="18">
        <f t="shared" si="327"/>
        <v>0</v>
      </c>
      <c r="AB699" s="18">
        <f t="shared" si="328"/>
        <v>0</v>
      </c>
    </row>
    <row r="700" spans="1:28" s="18" customFormat="1" x14ac:dyDescent="0.25">
      <c r="E700" s="17"/>
      <c r="G700" s="5">
        <f t="shared" si="318"/>
        <v>0</v>
      </c>
      <c r="H700" s="6">
        <f t="shared" si="319"/>
        <v>0</v>
      </c>
      <c r="I700" s="6">
        <f t="shared" si="320"/>
        <v>0</v>
      </c>
      <c r="J700" s="18">
        <v>27</v>
      </c>
      <c r="K700" s="7">
        <f t="shared" si="321"/>
        <v>0</v>
      </c>
      <c r="L700" s="5" t="s">
        <v>30</v>
      </c>
      <c r="M700" s="13">
        <v>2</v>
      </c>
      <c r="N700" s="18">
        <v>0.02</v>
      </c>
      <c r="P700" s="13">
        <v>260</v>
      </c>
      <c r="Q700" s="9">
        <f t="shared" si="322"/>
        <v>5.2</v>
      </c>
      <c r="R700" s="8">
        <f t="shared" si="323"/>
        <v>0</v>
      </c>
      <c r="S700" s="8">
        <f t="shared" si="324"/>
        <v>5.2</v>
      </c>
      <c r="U700" s="8" t="e">
        <f t="shared" si="325"/>
        <v>#DIV/0!</v>
      </c>
      <c r="X700" s="116" t="e">
        <f t="shared" si="329"/>
        <v>#DIV/0!</v>
      </c>
      <c r="Y700" s="18">
        <v>0</v>
      </c>
      <c r="Z700" s="18">
        <f t="shared" si="326"/>
        <v>0</v>
      </c>
      <c r="AA700" s="18">
        <f t="shared" si="327"/>
        <v>0</v>
      </c>
      <c r="AB700" s="18">
        <f t="shared" si="328"/>
        <v>0</v>
      </c>
    </row>
    <row r="701" spans="1:28" s="18" customFormat="1" x14ac:dyDescent="0.25">
      <c r="E701" s="17"/>
      <c r="G701" s="5">
        <f t="shared" si="318"/>
        <v>0</v>
      </c>
      <c r="H701" s="6">
        <f t="shared" si="319"/>
        <v>0</v>
      </c>
      <c r="I701" s="6">
        <f t="shared" si="320"/>
        <v>0</v>
      </c>
      <c r="J701" s="18">
        <v>27</v>
      </c>
      <c r="K701" s="7">
        <f t="shared" si="321"/>
        <v>0</v>
      </c>
      <c r="L701" s="5" t="s">
        <v>30</v>
      </c>
      <c r="M701" s="13">
        <v>2</v>
      </c>
      <c r="N701" s="18">
        <v>1.0999999999999999E-2</v>
      </c>
      <c r="P701" s="13">
        <v>185</v>
      </c>
      <c r="Q701" s="9">
        <f t="shared" si="322"/>
        <v>2.0349999999999997</v>
      </c>
      <c r="R701" s="8">
        <f t="shared" si="323"/>
        <v>0</v>
      </c>
      <c r="S701" s="8">
        <f t="shared" si="324"/>
        <v>2.0349999999999997</v>
      </c>
      <c r="U701" s="8" t="e">
        <f t="shared" si="325"/>
        <v>#DIV/0!</v>
      </c>
      <c r="X701" s="116" t="e">
        <f t="shared" si="329"/>
        <v>#DIV/0!</v>
      </c>
      <c r="Y701" s="18">
        <v>0</v>
      </c>
      <c r="Z701" s="18">
        <f t="shared" si="326"/>
        <v>0</v>
      </c>
      <c r="AA701" s="18">
        <f t="shared" si="327"/>
        <v>0</v>
      </c>
      <c r="AB701" s="18">
        <f t="shared" si="328"/>
        <v>0</v>
      </c>
    </row>
    <row r="702" spans="1:28" s="18" customFormat="1" x14ac:dyDescent="0.25">
      <c r="E702" s="17"/>
      <c r="G702" s="5">
        <f t="shared" si="318"/>
        <v>0</v>
      </c>
      <c r="H702" s="6">
        <f t="shared" si="319"/>
        <v>0</v>
      </c>
      <c r="I702" s="6">
        <f t="shared" si="320"/>
        <v>0</v>
      </c>
      <c r="J702" s="18">
        <v>27</v>
      </c>
      <c r="K702" s="7">
        <f t="shared" si="321"/>
        <v>0</v>
      </c>
      <c r="L702" s="5" t="s">
        <v>30</v>
      </c>
      <c r="M702" s="13">
        <v>2</v>
      </c>
      <c r="N702" s="18">
        <v>0.01</v>
      </c>
      <c r="P702" s="13">
        <v>185</v>
      </c>
      <c r="Q702" s="9">
        <f t="shared" si="322"/>
        <v>1.85</v>
      </c>
      <c r="R702" s="8">
        <f t="shared" si="323"/>
        <v>0</v>
      </c>
      <c r="S702" s="8">
        <f t="shared" si="324"/>
        <v>1.85</v>
      </c>
      <c r="U702" s="8" t="e">
        <f t="shared" si="325"/>
        <v>#DIV/0!</v>
      </c>
      <c r="X702" s="116" t="e">
        <f t="shared" si="329"/>
        <v>#DIV/0!</v>
      </c>
      <c r="Y702" s="18">
        <v>0</v>
      </c>
      <c r="Z702" s="18">
        <f t="shared" si="326"/>
        <v>0</v>
      </c>
      <c r="AA702" s="18">
        <f t="shared" si="327"/>
        <v>0</v>
      </c>
      <c r="AB702" s="18">
        <f t="shared" si="328"/>
        <v>0</v>
      </c>
    </row>
    <row r="703" spans="1:28" s="18" customFormat="1" x14ac:dyDescent="0.25">
      <c r="E703" s="17"/>
      <c r="G703" s="5">
        <f t="shared" si="318"/>
        <v>0</v>
      </c>
      <c r="H703" s="6">
        <f t="shared" si="319"/>
        <v>0</v>
      </c>
      <c r="I703" s="6">
        <f t="shared" si="320"/>
        <v>0</v>
      </c>
      <c r="J703" s="18">
        <v>27</v>
      </c>
      <c r="K703" s="7">
        <f t="shared" si="321"/>
        <v>0</v>
      </c>
      <c r="L703" s="5" t="s">
        <v>30</v>
      </c>
      <c r="M703" s="13">
        <v>2</v>
      </c>
      <c r="N703" s="18">
        <v>6.0000000000000001E-3</v>
      </c>
      <c r="P703" s="13">
        <v>120</v>
      </c>
      <c r="Q703" s="9">
        <f t="shared" si="322"/>
        <v>0.72</v>
      </c>
      <c r="R703" s="8">
        <f t="shared" si="323"/>
        <v>0</v>
      </c>
      <c r="S703" s="8">
        <f t="shared" si="324"/>
        <v>0.72</v>
      </c>
      <c r="U703" s="8" t="e">
        <f t="shared" si="325"/>
        <v>#DIV/0!</v>
      </c>
      <c r="X703" s="116" t="e">
        <f t="shared" si="329"/>
        <v>#DIV/0!</v>
      </c>
      <c r="Y703" s="18">
        <v>0</v>
      </c>
      <c r="Z703" s="18">
        <f t="shared" si="326"/>
        <v>0</v>
      </c>
      <c r="AA703" s="18">
        <f t="shared" si="327"/>
        <v>0</v>
      </c>
      <c r="AB703" s="18">
        <f t="shared" si="328"/>
        <v>0</v>
      </c>
    </row>
    <row r="704" spans="1:28" s="18" customFormat="1" x14ac:dyDescent="0.25">
      <c r="E704" s="17"/>
      <c r="G704" s="5">
        <f t="shared" si="318"/>
        <v>0</v>
      </c>
      <c r="H704" s="6">
        <f t="shared" si="319"/>
        <v>0</v>
      </c>
      <c r="I704" s="6">
        <f t="shared" si="320"/>
        <v>0</v>
      </c>
      <c r="J704" s="18">
        <v>27</v>
      </c>
      <c r="K704" s="7">
        <f t="shared" si="321"/>
        <v>0</v>
      </c>
      <c r="L704" s="5" t="s">
        <v>30</v>
      </c>
      <c r="M704" s="13">
        <v>4</v>
      </c>
      <c r="N704" s="18">
        <v>0.01</v>
      </c>
      <c r="P704" s="13">
        <v>120</v>
      </c>
      <c r="Q704" s="9">
        <f t="shared" si="322"/>
        <v>1.2</v>
      </c>
      <c r="R704" s="8">
        <f t="shared" si="323"/>
        <v>0</v>
      </c>
      <c r="S704" s="8">
        <f t="shared" si="324"/>
        <v>1.2</v>
      </c>
      <c r="U704" s="8" t="e">
        <f t="shared" si="325"/>
        <v>#DIV/0!</v>
      </c>
      <c r="X704" s="116" t="e">
        <f t="shared" si="329"/>
        <v>#DIV/0!</v>
      </c>
      <c r="Y704" s="18">
        <v>0</v>
      </c>
      <c r="Z704" s="18">
        <f t="shared" si="326"/>
        <v>0</v>
      </c>
      <c r="AA704" s="18">
        <f t="shared" si="327"/>
        <v>0</v>
      </c>
      <c r="AB704" s="18">
        <f t="shared" si="328"/>
        <v>0</v>
      </c>
    </row>
    <row r="706" spans="1:28" s="17" customFormat="1" x14ac:dyDescent="0.25">
      <c r="A706" s="17">
        <v>158</v>
      </c>
      <c r="B706" s="17">
        <v>14</v>
      </c>
      <c r="C706" s="17">
        <v>1</v>
      </c>
      <c r="D706" s="18" t="s">
        <v>141</v>
      </c>
      <c r="E706" s="17" t="s">
        <v>465</v>
      </c>
      <c r="F706" s="17">
        <v>0.75</v>
      </c>
      <c r="G706" s="10">
        <f>+F706-O706/5</f>
        <v>0.63</v>
      </c>
      <c r="H706" s="11">
        <f>G706*7%</f>
        <v>4.4100000000000007E-2</v>
      </c>
      <c r="I706" s="11">
        <f>G706+H706</f>
        <v>0.67410000000000003</v>
      </c>
      <c r="J706" s="17">
        <v>27</v>
      </c>
      <c r="K706" s="7">
        <f>I706*J706</f>
        <v>18.200700000000001</v>
      </c>
      <c r="L706" s="5" t="s">
        <v>33</v>
      </c>
      <c r="M706" s="18">
        <v>1</v>
      </c>
      <c r="N706" s="17">
        <v>0.55000000000000004</v>
      </c>
      <c r="O706" s="13">
        <v>0.6</v>
      </c>
      <c r="P706" s="13">
        <v>100</v>
      </c>
      <c r="Q706" s="9">
        <f>N706*P706</f>
        <v>55.000000000000007</v>
      </c>
      <c r="R706" s="7">
        <f>G706*13</f>
        <v>8.19</v>
      </c>
      <c r="S706" s="7">
        <f>+R706+Q706+K706</f>
        <v>81.39070000000001</v>
      </c>
      <c r="T706" s="7">
        <f>S706+S707</f>
        <v>90.64070000000001</v>
      </c>
      <c r="U706" s="7">
        <f>T706/C706</f>
        <v>90.64070000000001</v>
      </c>
      <c r="X706" s="117">
        <f>U706*2</f>
        <v>181.28140000000002</v>
      </c>
      <c r="Y706" s="17">
        <v>179</v>
      </c>
      <c r="Z706" s="17">
        <f>Y706*8</f>
        <v>1432</v>
      </c>
      <c r="AA706" s="17">
        <f>Y706*3.5</f>
        <v>626.5</v>
      </c>
      <c r="AB706" s="17">
        <f>Y706*0.9</f>
        <v>161.1</v>
      </c>
    </row>
    <row r="707" spans="1:28" s="17" customFormat="1" x14ac:dyDescent="0.25">
      <c r="E707" s="68" t="s">
        <v>466</v>
      </c>
      <c r="G707" s="10">
        <f>+F707-O707/5</f>
        <v>0</v>
      </c>
      <c r="H707" s="11">
        <f>G707*7%</f>
        <v>0</v>
      </c>
      <c r="I707" s="11">
        <f>G707+H707</f>
        <v>0</v>
      </c>
      <c r="J707" s="13"/>
      <c r="K707" s="7">
        <f>I707*J707</f>
        <v>0</v>
      </c>
      <c r="L707" s="5" t="s">
        <v>30</v>
      </c>
      <c r="M707" s="13">
        <v>7</v>
      </c>
      <c r="N707" s="17">
        <v>0.05</v>
      </c>
      <c r="P707" s="13">
        <v>185</v>
      </c>
      <c r="Q707" s="9">
        <f>N707*P707</f>
        <v>9.25</v>
      </c>
      <c r="R707" s="7">
        <f>G707*13</f>
        <v>0</v>
      </c>
      <c r="S707" s="7">
        <f>+R707+Q707+K707</f>
        <v>9.25</v>
      </c>
      <c r="U707" s="7" t="e">
        <f>T707/C707</f>
        <v>#DIV/0!</v>
      </c>
      <c r="X707" s="117" t="e">
        <f>U707*1.8</f>
        <v>#DIV/0!</v>
      </c>
      <c r="Z707" s="17">
        <f>Y707*8</f>
        <v>0</v>
      </c>
      <c r="AA707" s="17">
        <f>Y707*3.5</f>
        <v>0</v>
      </c>
      <c r="AB707" s="17">
        <f>Y707*0.9</f>
        <v>0</v>
      </c>
    </row>
    <row r="709" spans="1:28" s="62" customFormat="1" x14ac:dyDescent="0.25">
      <c r="A709" s="62">
        <v>159</v>
      </c>
      <c r="B709" s="62">
        <v>14</v>
      </c>
      <c r="C709" s="62">
        <v>1</v>
      </c>
      <c r="D709" s="62" t="s">
        <v>36</v>
      </c>
      <c r="E709" s="62" t="s">
        <v>469</v>
      </c>
      <c r="F709" s="62">
        <v>7</v>
      </c>
      <c r="G709" s="63">
        <f>+F709-O709/5</f>
        <v>3.31</v>
      </c>
      <c r="H709" s="64">
        <f>G709*7%</f>
        <v>0.23170000000000002</v>
      </c>
      <c r="I709" s="64">
        <f>G709+H709</f>
        <v>3.5417000000000001</v>
      </c>
      <c r="J709" s="62">
        <v>27</v>
      </c>
      <c r="K709" s="65">
        <f>I709*J709</f>
        <v>95.625900000000001</v>
      </c>
      <c r="L709" s="63" t="s">
        <v>467</v>
      </c>
      <c r="M709" s="62">
        <v>2</v>
      </c>
      <c r="N709" s="62">
        <v>18</v>
      </c>
      <c r="O709" s="66">
        <v>18.45</v>
      </c>
      <c r="P709" s="66">
        <v>25</v>
      </c>
      <c r="Q709" s="67">
        <f>N709*P709</f>
        <v>450</v>
      </c>
      <c r="R709" s="65">
        <f>G709*13</f>
        <v>43.03</v>
      </c>
      <c r="S709" s="65">
        <f>+R709+Q709+K709</f>
        <v>588.65589999999997</v>
      </c>
      <c r="T709" s="65">
        <f>S709+S710+S711+S712+S713</f>
        <v>644.80589999999995</v>
      </c>
      <c r="U709" s="65">
        <f>T709/C709</f>
        <v>644.80589999999995</v>
      </c>
      <c r="X709" s="120">
        <f>U709*1.8</f>
        <v>1160.6506199999999</v>
      </c>
      <c r="Y709" s="62">
        <v>1159</v>
      </c>
      <c r="Z709" s="62">
        <f>Y709*8</f>
        <v>9272</v>
      </c>
      <c r="AA709" s="62">
        <f>Y709*3.5</f>
        <v>4056.5</v>
      </c>
      <c r="AB709" s="62">
        <f>Y709*0.9</f>
        <v>1043.1000000000001</v>
      </c>
    </row>
    <row r="710" spans="1:28" s="18" customFormat="1" x14ac:dyDescent="0.25">
      <c r="E710" s="42" t="s">
        <v>470</v>
      </c>
      <c r="G710" s="5">
        <f>+F710-O710/5</f>
        <v>0</v>
      </c>
      <c r="H710" s="6">
        <f>G710*7%</f>
        <v>0</v>
      </c>
      <c r="I710" s="6">
        <f>G710+H710</f>
        <v>0</v>
      </c>
      <c r="J710" s="18">
        <v>27</v>
      </c>
      <c r="K710" s="7">
        <f>I710*J710</f>
        <v>0</v>
      </c>
      <c r="L710" s="5" t="s">
        <v>30</v>
      </c>
      <c r="M710" s="13">
        <v>4</v>
      </c>
      <c r="N710" s="18">
        <v>2.1999999999999999E-2</v>
      </c>
      <c r="P710" s="13">
        <v>185</v>
      </c>
      <c r="Q710" s="9">
        <f>N710*P710</f>
        <v>4.0699999999999994</v>
      </c>
      <c r="R710" s="8">
        <f>G710*13</f>
        <v>0</v>
      </c>
      <c r="S710" s="8">
        <f>+R710+Q710+K710</f>
        <v>4.0699999999999994</v>
      </c>
      <c r="U710" s="8" t="e">
        <f>T710/C710</f>
        <v>#DIV/0!</v>
      </c>
      <c r="X710" s="116" t="e">
        <f>U710*1.8</f>
        <v>#DIV/0!</v>
      </c>
      <c r="Y710" s="18">
        <v>0</v>
      </c>
      <c r="Z710" s="18">
        <f>Y710*8</f>
        <v>0</v>
      </c>
      <c r="AA710" s="18">
        <f>Y710*3.5</f>
        <v>0</v>
      </c>
      <c r="AB710" s="18">
        <f>Y710*0.9</f>
        <v>0</v>
      </c>
    </row>
    <row r="711" spans="1:28" s="18" customFormat="1" x14ac:dyDescent="0.25">
      <c r="E711" s="17"/>
      <c r="G711" s="5">
        <f>+F711-O711/5</f>
        <v>0</v>
      </c>
      <c r="H711" s="6">
        <f>G711*7%</f>
        <v>0</v>
      </c>
      <c r="I711" s="6">
        <f>G711+H711</f>
        <v>0</v>
      </c>
      <c r="J711" s="18">
        <v>27</v>
      </c>
      <c r="K711" s="7">
        <f>I711*J711</f>
        <v>0</v>
      </c>
      <c r="L711" s="5" t="s">
        <v>30</v>
      </c>
      <c r="M711" s="13">
        <v>106</v>
      </c>
      <c r="N711" s="18">
        <v>0.4</v>
      </c>
      <c r="P711" s="13">
        <v>120</v>
      </c>
      <c r="Q711" s="9">
        <f>N711*P711</f>
        <v>48</v>
      </c>
      <c r="R711" s="8">
        <f>G711*13</f>
        <v>0</v>
      </c>
      <c r="S711" s="8">
        <f>+R711+Q711+K711</f>
        <v>48</v>
      </c>
      <c r="U711" s="8" t="e">
        <f>T711/C711</f>
        <v>#DIV/0!</v>
      </c>
      <c r="X711" s="116" t="e">
        <f>U711*1.8</f>
        <v>#DIV/0!</v>
      </c>
      <c r="Y711" s="18">
        <v>0</v>
      </c>
      <c r="Z711" s="18">
        <f>Y711*8</f>
        <v>0</v>
      </c>
      <c r="AA711" s="18">
        <f>Y711*3.5</f>
        <v>0</v>
      </c>
      <c r="AB711" s="18">
        <f>Y711*0.9</f>
        <v>0</v>
      </c>
    </row>
    <row r="712" spans="1:28" s="18" customFormat="1" x14ac:dyDescent="0.25">
      <c r="E712" s="17"/>
      <c r="G712" s="5">
        <f>+F712-O712/5</f>
        <v>0</v>
      </c>
      <c r="H712" s="6">
        <f>G712*7%</f>
        <v>0</v>
      </c>
      <c r="I712" s="6">
        <f>G712+H712</f>
        <v>0</v>
      </c>
      <c r="J712" s="18">
        <v>27</v>
      </c>
      <c r="K712" s="7">
        <f>I712*J712</f>
        <v>0</v>
      </c>
      <c r="L712" s="5" t="s">
        <v>30</v>
      </c>
      <c r="M712" s="13">
        <v>6</v>
      </c>
      <c r="N712" s="18">
        <v>1.7000000000000001E-2</v>
      </c>
      <c r="P712" s="13">
        <v>120</v>
      </c>
      <c r="Q712" s="9">
        <f>N712*P712</f>
        <v>2.04</v>
      </c>
      <c r="R712" s="8">
        <f>G712*13</f>
        <v>0</v>
      </c>
      <c r="S712" s="8">
        <f>+R712+Q712+K712</f>
        <v>2.04</v>
      </c>
      <c r="U712" s="8" t="e">
        <f>T712/C712</f>
        <v>#DIV/0!</v>
      </c>
      <c r="X712" s="116" t="e">
        <f>U712*1.8</f>
        <v>#DIV/0!</v>
      </c>
      <c r="Y712" s="18">
        <v>0</v>
      </c>
      <c r="Z712" s="18">
        <f>Y712*8</f>
        <v>0</v>
      </c>
      <c r="AA712" s="18">
        <f>Y712*3.5</f>
        <v>0</v>
      </c>
      <c r="AB712" s="18">
        <f>Y712*0.9</f>
        <v>0</v>
      </c>
    </row>
    <row r="713" spans="1:28" s="18" customFormat="1" x14ac:dyDescent="0.25">
      <c r="E713" s="17"/>
      <c r="G713" s="5">
        <f>+F713-O713/5</f>
        <v>0</v>
      </c>
      <c r="H713" s="6">
        <f>G713*7%</f>
        <v>0</v>
      </c>
      <c r="I713" s="6">
        <f>G713+H713</f>
        <v>0</v>
      </c>
      <c r="J713" s="18">
        <v>27</v>
      </c>
      <c r="K713" s="7">
        <f>I713*J713</f>
        <v>0</v>
      </c>
      <c r="L713" s="5" t="s">
        <v>30</v>
      </c>
      <c r="M713" s="13">
        <v>8</v>
      </c>
      <c r="N713" s="18">
        <v>1.7000000000000001E-2</v>
      </c>
      <c r="P713" s="13">
        <v>120</v>
      </c>
      <c r="Q713" s="9">
        <f>N713*P713</f>
        <v>2.04</v>
      </c>
      <c r="R713" s="8">
        <f>G713*13</f>
        <v>0</v>
      </c>
      <c r="S713" s="8">
        <f>+R713+Q713+K713</f>
        <v>2.04</v>
      </c>
      <c r="U713" s="8" t="e">
        <f>T713/C713</f>
        <v>#DIV/0!</v>
      </c>
      <c r="X713" s="116" t="e">
        <f>U713*1.8</f>
        <v>#DIV/0!</v>
      </c>
      <c r="Y713" s="18">
        <v>0</v>
      </c>
      <c r="Z713" s="18">
        <f>Y713*8</f>
        <v>0</v>
      </c>
      <c r="AA713" s="18">
        <f>Y713*3.5</f>
        <v>0</v>
      </c>
      <c r="AB713" s="18">
        <f>Y713*0.9</f>
        <v>0</v>
      </c>
    </row>
    <row r="715" spans="1:28" s="62" customFormat="1" x14ac:dyDescent="0.25">
      <c r="A715" s="62">
        <v>160</v>
      </c>
      <c r="B715" s="62">
        <v>14</v>
      </c>
      <c r="C715" s="62">
        <v>1</v>
      </c>
      <c r="D715" s="62" t="s">
        <v>36</v>
      </c>
      <c r="E715" s="62" t="s">
        <v>472</v>
      </c>
      <c r="F715" s="62">
        <v>2.4</v>
      </c>
      <c r="G715" s="63">
        <f>+F715-O715/5</f>
        <v>1.42</v>
      </c>
      <c r="H715" s="64">
        <f>G715*7%</f>
        <v>9.9400000000000002E-2</v>
      </c>
      <c r="I715" s="64">
        <f>G715+H715</f>
        <v>1.5193999999999999</v>
      </c>
      <c r="J715" s="62">
        <v>27</v>
      </c>
      <c r="K715" s="65">
        <f>I715*J715</f>
        <v>41.023799999999994</v>
      </c>
      <c r="L715" s="63" t="s">
        <v>37</v>
      </c>
      <c r="M715" s="62">
        <v>1</v>
      </c>
      <c r="N715" s="62">
        <v>4.5</v>
      </c>
      <c r="O715" s="66">
        <v>4.9000000000000004</v>
      </c>
      <c r="P715" s="66">
        <v>70</v>
      </c>
      <c r="Q715" s="67">
        <f>N715*P715</f>
        <v>315</v>
      </c>
      <c r="R715" s="65">
        <f>G715*13</f>
        <v>18.46</v>
      </c>
      <c r="S715" s="65">
        <f>+R715+Q715+K715</f>
        <v>374.48379999999997</v>
      </c>
      <c r="T715" s="65">
        <f>S715+S716+S717+S718+S719</f>
        <v>440.48379999999997</v>
      </c>
      <c r="U715" s="65">
        <f>T715/C715</f>
        <v>440.48379999999997</v>
      </c>
      <c r="X715" s="120">
        <f>U715*1.8</f>
        <v>792.87083999999993</v>
      </c>
      <c r="Y715" s="62">
        <v>789</v>
      </c>
      <c r="Z715" s="62">
        <f>Y715*8</f>
        <v>6312</v>
      </c>
      <c r="AA715" s="62">
        <f>Y715*3.5</f>
        <v>2761.5</v>
      </c>
      <c r="AB715" s="62">
        <f>Y715*0.9</f>
        <v>710.1</v>
      </c>
    </row>
    <row r="716" spans="1:28" s="18" customFormat="1" x14ac:dyDescent="0.25">
      <c r="E716" s="42" t="s">
        <v>471</v>
      </c>
      <c r="G716" s="5">
        <f>+F716-O716/5</f>
        <v>0</v>
      </c>
      <c r="H716" s="6">
        <f>G716*7%</f>
        <v>0</v>
      </c>
      <c r="I716" s="6">
        <f>G716+H716</f>
        <v>0</v>
      </c>
      <c r="J716" s="18">
        <v>27</v>
      </c>
      <c r="K716" s="7">
        <f>I716*J716</f>
        <v>0</v>
      </c>
      <c r="L716" s="5" t="s">
        <v>32</v>
      </c>
      <c r="M716" s="13">
        <v>8</v>
      </c>
      <c r="N716" s="18">
        <v>0.08</v>
      </c>
      <c r="P716" s="13">
        <v>85</v>
      </c>
      <c r="Q716" s="9">
        <f>N716*P716</f>
        <v>6.8</v>
      </c>
      <c r="R716" s="8">
        <f>G716*13</f>
        <v>0</v>
      </c>
      <c r="S716" s="8">
        <f>+R716+Q716+K716</f>
        <v>6.8</v>
      </c>
      <c r="U716" s="8" t="e">
        <f>T716/C716</f>
        <v>#DIV/0!</v>
      </c>
      <c r="X716" s="116" t="e">
        <f>U716*1.8</f>
        <v>#DIV/0!</v>
      </c>
      <c r="Y716" s="18">
        <v>0</v>
      </c>
      <c r="Z716" s="18">
        <f>Y716*8</f>
        <v>0</v>
      </c>
      <c r="AA716" s="18">
        <f>Y716*3.5</f>
        <v>0</v>
      </c>
      <c r="AB716" s="18">
        <f>Y716*0.9</f>
        <v>0</v>
      </c>
    </row>
    <row r="717" spans="1:28" s="18" customFormat="1" x14ac:dyDescent="0.25">
      <c r="E717" s="17"/>
      <c r="G717" s="5">
        <f>+F717-O717/5</f>
        <v>0</v>
      </c>
      <c r="H717" s="6">
        <f>G717*7%</f>
        <v>0</v>
      </c>
      <c r="I717" s="6">
        <f>G717+H717</f>
        <v>0</v>
      </c>
      <c r="J717" s="18">
        <v>27</v>
      </c>
      <c r="K717" s="7">
        <f>I717*J717</f>
        <v>0</v>
      </c>
      <c r="L717" s="5" t="s">
        <v>30</v>
      </c>
      <c r="M717" s="13">
        <v>8</v>
      </c>
      <c r="N717" s="18">
        <v>7.0000000000000007E-2</v>
      </c>
      <c r="P717" s="13">
        <v>185</v>
      </c>
      <c r="Q717" s="9">
        <f>N717*P717</f>
        <v>12.950000000000001</v>
      </c>
      <c r="R717" s="8">
        <f>G717*13</f>
        <v>0</v>
      </c>
      <c r="S717" s="8">
        <f>+R717+Q717+K717</f>
        <v>12.950000000000001</v>
      </c>
      <c r="U717" s="8" t="e">
        <f>T717/C717</f>
        <v>#DIV/0!</v>
      </c>
      <c r="X717" s="116" t="e">
        <f>U717*1.8</f>
        <v>#DIV/0!</v>
      </c>
      <c r="Y717" s="18">
        <v>0</v>
      </c>
      <c r="Z717" s="18">
        <f>Y717*8</f>
        <v>0</v>
      </c>
      <c r="AA717" s="18">
        <f>Y717*3.5</f>
        <v>0</v>
      </c>
      <c r="AB717" s="18">
        <f>Y717*0.9</f>
        <v>0</v>
      </c>
    </row>
    <row r="718" spans="1:28" s="18" customFormat="1" x14ac:dyDescent="0.25">
      <c r="E718" s="17"/>
      <c r="G718" s="5">
        <f>+F718-O718/5</f>
        <v>0</v>
      </c>
      <c r="H718" s="6">
        <f>G718*7%</f>
        <v>0</v>
      </c>
      <c r="I718" s="6">
        <f>G718+H718</f>
        <v>0</v>
      </c>
      <c r="J718" s="18">
        <v>27</v>
      </c>
      <c r="K718" s="7">
        <f>I718*J718</f>
        <v>0</v>
      </c>
      <c r="L718" s="5" t="s">
        <v>30</v>
      </c>
      <c r="M718" s="13">
        <v>28</v>
      </c>
      <c r="N718" s="18">
        <v>0.18</v>
      </c>
      <c r="P718" s="13">
        <v>185</v>
      </c>
      <c r="Q718" s="9">
        <f>N718*P718</f>
        <v>33.299999999999997</v>
      </c>
      <c r="R718" s="8">
        <f>G718*13</f>
        <v>0</v>
      </c>
      <c r="S718" s="8">
        <f>+R718+Q718+K718</f>
        <v>33.299999999999997</v>
      </c>
      <c r="U718" s="8" t="e">
        <f>T718/C718</f>
        <v>#DIV/0!</v>
      </c>
      <c r="X718" s="116" t="e">
        <f>U718*1.8</f>
        <v>#DIV/0!</v>
      </c>
      <c r="Y718" s="18">
        <v>0</v>
      </c>
      <c r="Z718" s="18">
        <f>Y718*8</f>
        <v>0</v>
      </c>
      <c r="AA718" s="18">
        <f>Y718*3.5</f>
        <v>0</v>
      </c>
      <c r="AB718" s="18">
        <f>Y718*0.9</f>
        <v>0</v>
      </c>
    </row>
    <row r="719" spans="1:28" s="18" customFormat="1" x14ac:dyDescent="0.25">
      <c r="G719" s="5">
        <f>+F719-O719/5</f>
        <v>0</v>
      </c>
      <c r="H719" s="6">
        <f>G719*7%</f>
        <v>0</v>
      </c>
      <c r="I719" s="6">
        <f>G719+H719</f>
        <v>0</v>
      </c>
      <c r="J719" s="18">
        <v>27</v>
      </c>
      <c r="K719" s="7">
        <f>I719*J719</f>
        <v>0</v>
      </c>
      <c r="L719" s="5" t="s">
        <v>30</v>
      </c>
      <c r="M719" s="13">
        <v>16</v>
      </c>
      <c r="N719" s="18">
        <v>7.0000000000000007E-2</v>
      </c>
      <c r="P719" s="13">
        <v>185</v>
      </c>
      <c r="Q719" s="9">
        <f>N719*P719</f>
        <v>12.950000000000001</v>
      </c>
      <c r="R719" s="8">
        <f>G719*13</f>
        <v>0</v>
      </c>
      <c r="S719" s="8">
        <f>+R719+Q719+K719</f>
        <v>12.950000000000001</v>
      </c>
      <c r="U719" s="8" t="e">
        <f>T719/C719</f>
        <v>#DIV/0!</v>
      </c>
      <c r="X719" s="116" t="e">
        <f>U719*1.8</f>
        <v>#DIV/0!</v>
      </c>
      <c r="Y719" s="18">
        <v>0</v>
      </c>
      <c r="Z719" s="18">
        <f>Y719*8</f>
        <v>0</v>
      </c>
      <c r="AA719" s="18">
        <f>Y719*3.5</f>
        <v>0</v>
      </c>
      <c r="AB719" s="18">
        <f>Y719*0.9</f>
        <v>0</v>
      </c>
    </row>
    <row r="721" spans="1:28" s="56" customFormat="1" x14ac:dyDescent="0.25">
      <c r="A721" s="56">
        <v>161</v>
      </c>
      <c r="B721" s="56">
        <v>10</v>
      </c>
      <c r="C721" s="56">
        <v>1</v>
      </c>
      <c r="D721" s="56" t="s">
        <v>97</v>
      </c>
      <c r="E721" s="56" t="s">
        <v>474</v>
      </c>
      <c r="F721" s="56">
        <v>3.5</v>
      </c>
      <c r="G721" s="57">
        <f>+F721-O721/5</f>
        <v>3.3</v>
      </c>
      <c r="H721" s="58">
        <f>G721*7%</f>
        <v>0.23100000000000001</v>
      </c>
      <c r="I721" s="58">
        <f>G721+H721</f>
        <v>3.5309999999999997</v>
      </c>
      <c r="J721" s="56">
        <v>18</v>
      </c>
      <c r="K721" s="59">
        <f>I721*J721</f>
        <v>63.557999999999993</v>
      </c>
      <c r="L721" s="57" t="s">
        <v>33</v>
      </c>
      <c r="M721" s="56">
        <v>4</v>
      </c>
      <c r="N721" s="56">
        <v>0.4</v>
      </c>
      <c r="O721" s="60">
        <v>1</v>
      </c>
      <c r="P721" s="60">
        <v>60</v>
      </c>
      <c r="Q721" s="61">
        <f>N721*P721</f>
        <v>24</v>
      </c>
      <c r="R721" s="59">
        <f>G721*13</f>
        <v>42.9</v>
      </c>
      <c r="S721" s="59">
        <f>+R721+Q721+K721</f>
        <v>130.458</v>
      </c>
      <c r="T721" s="59">
        <f>S721+S722+S723</f>
        <v>176.15799999999999</v>
      </c>
      <c r="U721" s="59">
        <f>T721/C721</f>
        <v>176.15799999999999</v>
      </c>
      <c r="X721" s="119">
        <f>U721*1.8</f>
        <v>317.08439999999996</v>
      </c>
      <c r="Y721" s="56">
        <v>319</v>
      </c>
      <c r="Z721" s="56">
        <f>Y721*8</f>
        <v>2552</v>
      </c>
      <c r="AA721" s="56">
        <f>Y721*3.5</f>
        <v>1116.5</v>
      </c>
      <c r="AB721" s="56">
        <f>Y721*0.9</f>
        <v>287.10000000000002</v>
      </c>
    </row>
    <row r="722" spans="1:28" s="17" customFormat="1" x14ac:dyDescent="0.25">
      <c r="E722" s="18" t="s">
        <v>473</v>
      </c>
      <c r="G722" s="10">
        <f>+F722-O722/5</f>
        <v>0</v>
      </c>
      <c r="H722" s="11">
        <f>G722*7%</f>
        <v>0</v>
      </c>
      <c r="I722" s="11">
        <f>G722+H722</f>
        <v>0</v>
      </c>
      <c r="J722" s="17">
        <v>18</v>
      </c>
      <c r="K722" s="7">
        <f>I722*J722</f>
        <v>0</v>
      </c>
      <c r="L722" s="10" t="s">
        <v>33</v>
      </c>
      <c r="M722" s="13">
        <v>8</v>
      </c>
      <c r="N722" s="17">
        <v>0.28999999999999998</v>
      </c>
      <c r="P722" s="13">
        <v>40</v>
      </c>
      <c r="Q722" s="9">
        <f>N722*P722</f>
        <v>11.6</v>
      </c>
      <c r="R722" s="7">
        <f>G722*13</f>
        <v>0</v>
      </c>
      <c r="S722" s="7">
        <f>+R722+Q722+K722</f>
        <v>11.6</v>
      </c>
      <c r="U722" s="7" t="e">
        <f>T722/C722</f>
        <v>#DIV/0!</v>
      </c>
      <c r="X722" s="117" t="e">
        <f>U722*1.8</f>
        <v>#DIV/0!</v>
      </c>
      <c r="Z722" s="17">
        <f>Y722*8</f>
        <v>0</v>
      </c>
      <c r="AA722" s="17">
        <f>Y722*3.5</f>
        <v>0</v>
      </c>
      <c r="AB722" s="17">
        <f>Y722*0.9</f>
        <v>0</v>
      </c>
    </row>
    <row r="723" spans="1:28" s="17" customFormat="1" x14ac:dyDescent="0.25">
      <c r="G723" s="10">
        <f>+F723-O723/5</f>
        <v>0</v>
      </c>
      <c r="H723" s="11">
        <f>G723*7%</f>
        <v>0</v>
      </c>
      <c r="I723" s="11">
        <f>G723+H723</f>
        <v>0</v>
      </c>
      <c r="J723" s="17">
        <v>18</v>
      </c>
      <c r="K723" s="7">
        <f>I723*J723</f>
        <v>0</v>
      </c>
      <c r="L723" s="10" t="s">
        <v>30</v>
      </c>
      <c r="M723" s="13">
        <v>71</v>
      </c>
      <c r="N723" s="17">
        <v>0.31</v>
      </c>
      <c r="P723" s="13">
        <v>110</v>
      </c>
      <c r="Q723" s="9">
        <f>N723*P723</f>
        <v>34.1</v>
      </c>
      <c r="R723" s="7">
        <f>G723*13</f>
        <v>0</v>
      </c>
      <c r="S723" s="7">
        <f>+R723+Q723+K723</f>
        <v>34.1</v>
      </c>
      <c r="U723" s="7" t="e">
        <f>T723/C723</f>
        <v>#DIV/0!</v>
      </c>
      <c r="X723" s="117" t="e">
        <f>U723*1.8</f>
        <v>#DIV/0!</v>
      </c>
      <c r="Z723" s="17">
        <f>Y723*8</f>
        <v>0</v>
      </c>
      <c r="AA723" s="17">
        <f>Y723*3.5</f>
        <v>0</v>
      </c>
      <c r="AB723" s="17">
        <f>Y723*0.9</f>
        <v>0</v>
      </c>
    </row>
    <row r="725" spans="1:28" s="56" customFormat="1" x14ac:dyDescent="0.25">
      <c r="A725" s="56">
        <v>162</v>
      </c>
      <c r="B725" s="56">
        <v>14</v>
      </c>
      <c r="C725" s="56">
        <v>1</v>
      </c>
      <c r="D725" s="56" t="s">
        <v>141</v>
      </c>
      <c r="E725" s="56" t="s">
        <v>475</v>
      </c>
      <c r="F725" s="56">
        <v>1</v>
      </c>
      <c r="G725" s="57">
        <f>+F725-O725/5</f>
        <v>0.81</v>
      </c>
      <c r="H725" s="58">
        <f>G725*7%</f>
        <v>5.6700000000000007E-2</v>
      </c>
      <c r="I725" s="58">
        <f>G725+H725</f>
        <v>0.86670000000000003</v>
      </c>
      <c r="J725" s="56">
        <v>27</v>
      </c>
      <c r="K725" s="59">
        <f>I725*J725</f>
        <v>23.4009</v>
      </c>
      <c r="L725" s="57" t="s">
        <v>454</v>
      </c>
      <c r="M725" s="56">
        <v>1</v>
      </c>
      <c r="N725" s="56">
        <v>0.85</v>
      </c>
      <c r="O725" s="60">
        <v>0.95</v>
      </c>
      <c r="P725" s="60">
        <v>8</v>
      </c>
      <c r="Q725" s="61">
        <f>N725*P725</f>
        <v>6.8</v>
      </c>
      <c r="R725" s="59">
        <f>G725*13</f>
        <v>10.530000000000001</v>
      </c>
      <c r="S725" s="59">
        <f>+R725+Q725+K725</f>
        <v>40.730900000000005</v>
      </c>
      <c r="T725" s="59">
        <f>S725+S726</f>
        <v>51.730900000000005</v>
      </c>
      <c r="U725" s="59">
        <f>T725/C725</f>
        <v>51.730900000000005</v>
      </c>
      <c r="X725" s="119">
        <f>U725*2</f>
        <v>103.46180000000001</v>
      </c>
      <c r="Y725" s="56">
        <v>99</v>
      </c>
      <c r="Z725" s="56">
        <f>Y725*8</f>
        <v>792</v>
      </c>
      <c r="AA725" s="56">
        <f>Y725*3.5</f>
        <v>346.5</v>
      </c>
      <c r="AB725" s="56">
        <f>Y725*0.9</f>
        <v>89.100000000000009</v>
      </c>
    </row>
    <row r="726" spans="1:28" s="17" customFormat="1" x14ac:dyDescent="0.25">
      <c r="E726" s="69" t="s">
        <v>476</v>
      </c>
      <c r="G726" s="10">
        <f>+F726-O726/5</f>
        <v>0</v>
      </c>
      <c r="H726" s="11">
        <f>G726*7%</f>
        <v>0</v>
      </c>
      <c r="I726" s="11">
        <f>G726+H726</f>
        <v>0</v>
      </c>
      <c r="J726" s="13">
        <v>27</v>
      </c>
      <c r="K726" s="7">
        <f>I726*J726</f>
        <v>0</v>
      </c>
      <c r="L726" s="5" t="s">
        <v>30</v>
      </c>
      <c r="M726" s="13">
        <v>24</v>
      </c>
      <c r="N726" s="17">
        <v>0.1</v>
      </c>
      <c r="P726" s="13">
        <v>110</v>
      </c>
      <c r="Q726" s="9">
        <f>N726*P726</f>
        <v>11</v>
      </c>
      <c r="R726" s="7">
        <f>G726*13</f>
        <v>0</v>
      </c>
      <c r="S726" s="7">
        <f>+R726+Q726+K726</f>
        <v>11</v>
      </c>
      <c r="U726" s="7" t="e">
        <f>T726/C726</f>
        <v>#DIV/0!</v>
      </c>
      <c r="X726" s="117" t="e">
        <f>U726*1.8</f>
        <v>#DIV/0!</v>
      </c>
      <c r="Z726" s="17">
        <f>Y726*8</f>
        <v>0</v>
      </c>
      <c r="AA726" s="17">
        <f>Y726*3.5</f>
        <v>0</v>
      </c>
      <c r="AB726" s="17">
        <f>Y726*0.9</f>
        <v>0</v>
      </c>
    </row>
    <row r="728" spans="1:28" s="56" customFormat="1" x14ac:dyDescent="0.25">
      <c r="A728" s="56">
        <v>163</v>
      </c>
      <c r="B728" s="56">
        <v>14</v>
      </c>
      <c r="C728" s="56">
        <v>1</v>
      </c>
      <c r="D728" s="56" t="s">
        <v>141</v>
      </c>
      <c r="E728" s="56" t="s">
        <v>477</v>
      </c>
      <c r="F728" s="56">
        <v>1</v>
      </c>
      <c r="G728" s="57">
        <f>+F728-O728/5</f>
        <v>0.82000000000000006</v>
      </c>
      <c r="H728" s="58">
        <f>G728*7%</f>
        <v>5.7400000000000007E-2</v>
      </c>
      <c r="I728" s="58">
        <f>G728+H728</f>
        <v>0.87740000000000007</v>
      </c>
      <c r="J728" s="56">
        <v>27</v>
      </c>
      <c r="K728" s="59">
        <f>I728*J728</f>
        <v>23.689800000000002</v>
      </c>
      <c r="L728" s="57" t="s">
        <v>33</v>
      </c>
      <c r="M728" s="56">
        <v>1</v>
      </c>
      <c r="N728" s="56">
        <v>0.8</v>
      </c>
      <c r="O728" s="60">
        <v>0.9</v>
      </c>
      <c r="P728" s="60">
        <v>60</v>
      </c>
      <c r="Q728" s="61">
        <f>N728*P728</f>
        <v>48</v>
      </c>
      <c r="R728" s="59">
        <f>G728*13</f>
        <v>10.66</v>
      </c>
      <c r="S728" s="59">
        <f>+R728+Q728+K728</f>
        <v>82.349800000000002</v>
      </c>
      <c r="T728" s="59">
        <f>S728+S729</f>
        <v>100.8498</v>
      </c>
      <c r="U728" s="59">
        <f>T728/C728</f>
        <v>100.8498</v>
      </c>
      <c r="X728" s="119">
        <f>U728*1.8</f>
        <v>181.52964</v>
      </c>
      <c r="Y728" s="56">
        <v>179</v>
      </c>
      <c r="Z728" s="56">
        <f>Y728*8</f>
        <v>1432</v>
      </c>
      <c r="AA728" s="56">
        <f>Y728*3.5</f>
        <v>626.5</v>
      </c>
      <c r="AB728" s="56">
        <f>Y728*0.9</f>
        <v>161.1</v>
      </c>
    </row>
    <row r="729" spans="1:28" s="17" customFormat="1" x14ac:dyDescent="0.25">
      <c r="E729" s="69" t="s">
        <v>478</v>
      </c>
      <c r="G729" s="10">
        <f>+F729-O729/5</f>
        <v>0</v>
      </c>
      <c r="H729" s="11">
        <f>G729*7%</f>
        <v>0</v>
      </c>
      <c r="I729" s="11">
        <f>G729+H729</f>
        <v>0</v>
      </c>
      <c r="J729" s="13">
        <v>27</v>
      </c>
      <c r="K729" s="7">
        <f>I729*J729</f>
        <v>0</v>
      </c>
      <c r="L729" s="5" t="s">
        <v>30</v>
      </c>
      <c r="M729" s="13">
        <v>20</v>
      </c>
      <c r="N729" s="17">
        <v>0.1</v>
      </c>
      <c r="P729" s="13">
        <v>185</v>
      </c>
      <c r="Q729" s="9">
        <f>N729*P729</f>
        <v>18.5</v>
      </c>
      <c r="R729" s="7">
        <f>G729*13</f>
        <v>0</v>
      </c>
      <c r="S729" s="7">
        <f>+R729+Q729+K729</f>
        <v>18.5</v>
      </c>
      <c r="U729" s="7" t="e">
        <f>T729/C729</f>
        <v>#DIV/0!</v>
      </c>
      <c r="X729" s="117" t="e">
        <f>U729*1.8</f>
        <v>#DIV/0!</v>
      </c>
      <c r="Z729" s="17">
        <f>Y729*8</f>
        <v>0</v>
      </c>
      <c r="AA729" s="17">
        <f>Y729*3.5</f>
        <v>0</v>
      </c>
      <c r="AB729" s="17">
        <f>Y729*0.9</f>
        <v>0</v>
      </c>
    </row>
    <row r="731" spans="1:28" s="17" customFormat="1" x14ac:dyDescent="0.25">
      <c r="A731" s="17">
        <v>164</v>
      </c>
      <c r="B731" s="17">
        <v>10</v>
      </c>
      <c r="C731" s="17">
        <v>1</v>
      </c>
      <c r="D731" s="17" t="s">
        <v>29</v>
      </c>
      <c r="E731" s="17" t="s">
        <v>479</v>
      </c>
      <c r="F731" s="17">
        <v>3.8</v>
      </c>
      <c r="G731" s="10">
        <f>+F731-O731/5</f>
        <v>3.17</v>
      </c>
      <c r="H731" s="11">
        <f>G731*7%</f>
        <v>0.22190000000000001</v>
      </c>
      <c r="I731" s="11">
        <f>G731+H731</f>
        <v>3.3919000000000001</v>
      </c>
      <c r="J731" s="17">
        <v>18</v>
      </c>
      <c r="K731" s="7">
        <f>I731*J731</f>
        <v>61.054200000000002</v>
      </c>
      <c r="L731" s="10" t="s">
        <v>37</v>
      </c>
      <c r="M731" s="17">
        <v>1</v>
      </c>
      <c r="N731" s="17">
        <v>3</v>
      </c>
      <c r="O731" s="13">
        <v>3.15</v>
      </c>
      <c r="P731" s="13">
        <v>90</v>
      </c>
      <c r="Q731" s="9">
        <f>N731*P731</f>
        <v>270</v>
      </c>
      <c r="R731" s="7">
        <f>G731*13</f>
        <v>41.21</v>
      </c>
      <c r="S731" s="7">
        <f>+R731+Q731+K731</f>
        <v>372.26419999999996</v>
      </c>
      <c r="T731" s="7">
        <f>S731+S732+S733</f>
        <v>388.76419999999996</v>
      </c>
      <c r="U731" s="7">
        <f>T731/C731</f>
        <v>388.76419999999996</v>
      </c>
      <c r="X731" s="117">
        <f>U731*1.8</f>
        <v>699.77555999999993</v>
      </c>
      <c r="Y731" s="17">
        <v>699</v>
      </c>
      <c r="Z731" s="17">
        <f>Y731*8</f>
        <v>5592</v>
      </c>
      <c r="AA731" s="17">
        <f>Y731*3.5</f>
        <v>2446.5</v>
      </c>
      <c r="AB731" s="17">
        <f>Y731*0.9</f>
        <v>629.1</v>
      </c>
    </row>
    <row r="732" spans="1:28" s="17" customFormat="1" x14ac:dyDescent="0.25">
      <c r="E732" s="18" t="s">
        <v>480</v>
      </c>
      <c r="G732" s="10">
        <f>+F732-O732/5</f>
        <v>0</v>
      </c>
      <c r="H732" s="11">
        <f>G732*7%</f>
        <v>0</v>
      </c>
      <c r="I732" s="11">
        <f>G732+H732</f>
        <v>0</v>
      </c>
      <c r="J732" s="17">
        <v>18</v>
      </c>
      <c r="K732" s="7">
        <f>I732*J732</f>
        <v>0</v>
      </c>
      <c r="L732" s="10" t="s">
        <v>30</v>
      </c>
      <c r="M732" s="13">
        <v>34</v>
      </c>
      <c r="N732" s="17">
        <v>0.12</v>
      </c>
      <c r="P732" s="13">
        <v>110</v>
      </c>
      <c r="Q732" s="9">
        <f>N732*P732</f>
        <v>13.2</v>
      </c>
      <c r="R732" s="7">
        <f>G732*13</f>
        <v>0</v>
      </c>
      <c r="S732" s="7">
        <f>+R732+Q732+K732</f>
        <v>13.2</v>
      </c>
      <c r="U732" s="7" t="e">
        <f>T732/C732</f>
        <v>#DIV/0!</v>
      </c>
      <c r="X732" s="117" t="e">
        <f>U732*1.8</f>
        <v>#DIV/0!</v>
      </c>
      <c r="Z732" s="17">
        <f>Y732*8</f>
        <v>0</v>
      </c>
      <c r="AA732" s="17">
        <f>Y732*3.5</f>
        <v>0</v>
      </c>
      <c r="AB732" s="17">
        <f>Y732*0.9</f>
        <v>0</v>
      </c>
    </row>
    <row r="733" spans="1:28" s="17" customFormat="1" x14ac:dyDescent="0.25">
      <c r="G733" s="10">
        <f>+F733-O733/5</f>
        <v>0</v>
      </c>
      <c r="H733" s="11">
        <f>G733*7%</f>
        <v>0</v>
      </c>
      <c r="I733" s="11">
        <f>G733+H733</f>
        <v>0</v>
      </c>
      <c r="J733" s="17">
        <v>18</v>
      </c>
      <c r="K733" s="7">
        <f>I733*J733</f>
        <v>0</v>
      </c>
      <c r="L733" s="10" t="s">
        <v>30</v>
      </c>
      <c r="M733" s="13">
        <v>6</v>
      </c>
      <c r="N733" s="17">
        <v>0.03</v>
      </c>
      <c r="P733" s="13">
        <v>110</v>
      </c>
      <c r="Q733" s="9">
        <f>N733*P733</f>
        <v>3.3</v>
      </c>
      <c r="R733" s="7">
        <f>G733*13</f>
        <v>0</v>
      </c>
      <c r="S733" s="7">
        <f>+R733+Q733+K733</f>
        <v>3.3</v>
      </c>
      <c r="U733" s="7" t="e">
        <f>T733/C733</f>
        <v>#DIV/0!</v>
      </c>
      <c r="X733" s="117" t="e">
        <f>U733*1.8</f>
        <v>#DIV/0!</v>
      </c>
      <c r="Z733" s="17">
        <f>Y733*8</f>
        <v>0</v>
      </c>
      <c r="AA733" s="17">
        <f>Y733*3.5</f>
        <v>0</v>
      </c>
      <c r="AB733" s="17">
        <f>Y733*0.9</f>
        <v>0</v>
      </c>
    </row>
    <row r="735" spans="1:28" s="18" customFormat="1" x14ac:dyDescent="0.25">
      <c r="A735" s="17">
        <v>165</v>
      </c>
      <c r="B735" s="18">
        <v>10</v>
      </c>
      <c r="C735" s="18">
        <v>1</v>
      </c>
      <c r="D735" s="18" t="s">
        <v>29</v>
      </c>
      <c r="E735" s="18" t="s">
        <v>484</v>
      </c>
      <c r="F735" s="18">
        <v>3.3</v>
      </c>
      <c r="G735" s="5">
        <f>+F735-O735/5</f>
        <v>2.98</v>
      </c>
      <c r="H735" s="6">
        <f>G735*7%</f>
        <v>0.20860000000000001</v>
      </c>
      <c r="I735" s="6">
        <f>G735+H735</f>
        <v>3.1886000000000001</v>
      </c>
      <c r="J735" s="18">
        <v>18</v>
      </c>
      <c r="K735" s="7">
        <f>I735*J735</f>
        <v>57.394800000000004</v>
      </c>
      <c r="L735" s="10" t="s">
        <v>37</v>
      </c>
      <c r="M735" s="18">
        <v>1</v>
      </c>
      <c r="N735" s="18">
        <v>1.5</v>
      </c>
      <c r="O735" s="13">
        <v>1.6</v>
      </c>
      <c r="P735" s="13">
        <v>60</v>
      </c>
      <c r="Q735" s="9">
        <f>N735*P735</f>
        <v>90</v>
      </c>
      <c r="R735" s="8">
        <f>G735*13</f>
        <v>38.74</v>
      </c>
      <c r="S735" s="8">
        <f>+R735+Q735+K735</f>
        <v>186.13480000000001</v>
      </c>
      <c r="T735" s="8">
        <f>S735+S736</f>
        <v>197.13480000000001</v>
      </c>
      <c r="U735" s="8">
        <f>T735/C735</f>
        <v>197.13480000000001</v>
      </c>
      <c r="X735" s="116">
        <f>U735*1.8</f>
        <v>354.84264000000002</v>
      </c>
      <c r="Y735" s="18">
        <v>349</v>
      </c>
      <c r="Z735" s="18">
        <f>Y735*8</f>
        <v>2792</v>
      </c>
      <c r="AA735" s="18">
        <f>Y735*3.5</f>
        <v>1221.5</v>
      </c>
      <c r="AB735" s="18">
        <f>Y735*0.9</f>
        <v>314.10000000000002</v>
      </c>
    </row>
    <row r="736" spans="1:28" s="18" customFormat="1" x14ac:dyDescent="0.25">
      <c r="E736" s="17" t="s">
        <v>481</v>
      </c>
      <c r="G736" s="5">
        <f>+F736-O736/5</f>
        <v>0</v>
      </c>
      <c r="H736" s="6">
        <f>G736*7%</f>
        <v>0</v>
      </c>
      <c r="I736" s="6">
        <f>G736+H736</f>
        <v>0</v>
      </c>
      <c r="J736" s="18">
        <v>18</v>
      </c>
      <c r="K736" s="7">
        <f>I736*J736</f>
        <v>0</v>
      </c>
      <c r="L736" s="10" t="s">
        <v>30</v>
      </c>
      <c r="M736" s="23">
        <v>26</v>
      </c>
      <c r="N736" s="18">
        <v>0.1</v>
      </c>
      <c r="P736" s="13">
        <v>110</v>
      </c>
      <c r="Q736" s="9">
        <f>N736*P736</f>
        <v>11</v>
      </c>
      <c r="R736" s="8">
        <f>G736*13</f>
        <v>0</v>
      </c>
      <c r="S736" s="8">
        <f>+R736+Q736+K736</f>
        <v>11</v>
      </c>
      <c r="U736" s="8" t="e">
        <f>T736/C736</f>
        <v>#DIV/0!</v>
      </c>
      <c r="X736" s="116" t="e">
        <f>U736*1.8</f>
        <v>#DIV/0!</v>
      </c>
      <c r="Y736" s="18">
        <v>0</v>
      </c>
      <c r="Z736" s="18">
        <f>Y736*8</f>
        <v>0</v>
      </c>
      <c r="AA736" s="18">
        <f>Y736*3.5</f>
        <v>0</v>
      </c>
      <c r="AB736" s="18">
        <f>Y736*0.9</f>
        <v>0</v>
      </c>
    </row>
    <row r="738" spans="1:28" s="18" customFormat="1" x14ac:dyDescent="0.25">
      <c r="A738" s="17">
        <v>166</v>
      </c>
      <c r="B738" s="18">
        <v>10</v>
      </c>
      <c r="C738" s="18">
        <v>1</v>
      </c>
      <c r="D738" s="18" t="s">
        <v>36</v>
      </c>
      <c r="E738" s="17" t="s">
        <v>483</v>
      </c>
      <c r="F738" s="17">
        <v>5</v>
      </c>
      <c r="G738" s="5">
        <f t="shared" ref="G738:G743" si="330">+F738-O738/5</f>
        <v>3.74</v>
      </c>
      <c r="H738" s="6">
        <f t="shared" ref="H738:H743" si="331">G738*7%</f>
        <v>0.26180000000000003</v>
      </c>
      <c r="I738" s="6">
        <f t="shared" ref="I738:I743" si="332">G738+H738</f>
        <v>4.0018000000000002</v>
      </c>
      <c r="J738" s="18">
        <v>18</v>
      </c>
      <c r="K738" s="7">
        <f t="shared" ref="K738:K743" si="333">I738*J738</f>
        <v>72.03240000000001</v>
      </c>
      <c r="L738" s="5" t="s">
        <v>37</v>
      </c>
      <c r="M738" s="18">
        <v>2</v>
      </c>
      <c r="N738" s="18">
        <v>6</v>
      </c>
      <c r="O738" s="13">
        <v>6.3</v>
      </c>
      <c r="P738" s="13">
        <v>90</v>
      </c>
      <c r="Q738" s="9">
        <f t="shared" ref="Q738:Q743" si="334">N738*P738</f>
        <v>540</v>
      </c>
      <c r="R738" s="8">
        <f t="shared" ref="R738:R743" si="335">G738*13</f>
        <v>48.620000000000005</v>
      </c>
      <c r="S738" s="8">
        <f t="shared" ref="S738:S743" si="336">+R738+Q738+K738</f>
        <v>660.65240000000006</v>
      </c>
      <c r="T738" s="8">
        <f>S738+S739+S740+S741+S742+S743</f>
        <v>693.65240000000006</v>
      </c>
      <c r="U738" s="8">
        <f t="shared" ref="U738:U743" si="337">T738/C738</f>
        <v>693.65240000000006</v>
      </c>
      <c r="X738" s="116">
        <f>U738*1.8</f>
        <v>1248.5743200000002</v>
      </c>
      <c r="Y738" s="18">
        <v>1249</v>
      </c>
      <c r="Z738" s="18">
        <f t="shared" ref="Z738:Z743" si="338">Y738*8</f>
        <v>9992</v>
      </c>
      <c r="AA738" s="18">
        <f t="shared" ref="AA738:AA743" si="339">Y738*3.5</f>
        <v>4371.5</v>
      </c>
      <c r="AB738" s="18">
        <f t="shared" ref="AB738:AB743" si="340">Y738*0.9</f>
        <v>1124.1000000000001</v>
      </c>
    </row>
    <row r="739" spans="1:28" s="18" customFormat="1" x14ac:dyDescent="0.25">
      <c r="E739" s="17" t="s">
        <v>482</v>
      </c>
      <c r="G739" s="5">
        <f t="shared" si="330"/>
        <v>0</v>
      </c>
      <c r="H739" s="6">
        <f t="shared" si="331"/>
        <v>0</v>
      </c>
      <c r="I739" s="6">
        <f t="shared" si="332"/>
        <v>0</v>
      </c>
      <c r="J739" s="18">
        <v>18</v>
      </c>
      <c r="K739" s="7">
        <f t="shared" si="333"/>
        <v>0</v>
      </c>
      <c r="L739" s="5" t="s">
        <v>30</v>
      </c>
      <c r="M739" s="18">
        <v>22</v>
      </c>
      <c r="N739" s="18">
        <v>0.15</v>
      </c>
      <c r="O739" s="13"/>
      <c r="P739" s="13">
        <v>110</v>
      </c>
      <c r="Q739" s="9">
        <f t="shared" si="334"/>
        <v>16.5</v>
      </c>
      <c r="R739" s="8">
        <f t="shared" si="335"/>
        <v>0</v>
      </c>
      <c r="S739" s="8">
        <f t="shared" si="336"/>
        <v>16.5</v>
      </c>
      <c r="U739" s="8" t="e">
        <f t="shared" si="337"/>
        <v>#DIV/0!</v>
      </c>
      <c r="X739" s="116" t="e">
        <f t="shared" ref="X739:X743" si="341">U739*1.8</f>
        <v>#DIV/0!</v>
      </c>
      <c r="Y739" s="18">
        <v>0</v>
      </c>
      <c r="Z739" s="18">
        <f t="shared" si="338"/>
        <v>0</v>
      </c>
      <c r="AA739" s="18">
        <f t="shared" si="339"/>
        <v>0</v>
      </c>
      <c r="AB739" s="18">
        <f t="shared" si="340"/>
        <v>0</v>
      </c>
    </row>
    <row r="740" spans="1:28" s="18" customFormat="1" x14ac:dyDescent="0.25">
      <c r="E740" s="17"/>
      <c r="G740" s="5">
        <f t="shared" si="330"/>
        <v>0</v>
      </c>
      <c r="H740" s="6">
        <f t="shared" si="331"/>
        <v>0</v>
      </c>
      <c r="I740" s="6">
        <f t="shared" si="332"/>
        <v>0</v>
      </c>
      <c r="J740" s="18">
        <v>18</v>
      </c>
      <c r="K740" s="7">
        <f t="shared" si="333"/>
        <v>0</v>
      </c>
      <c r="L740" s="5" t="s">
        <v>30</v>
      </c>
      <c r="M740" s="13">
        <v>18</v>
      </c>
      <c r="N740" s="18">
        <v>0.11</v>
      </c>
      <c r="P740" s="13">
        <v>110</v>
      </c>
      <c r="Q740" s="9">
        <f t="shared" si="334"/>
        <v>12.1</v>
      </c>
      <c r="R740" s="8">
        <f t="shared" si="335"/>
        <v>0</v>
      </c>
      <c r="S740" s="8">
        <f t="shared" si="336"/>
        <v>12.1</v>
      </c>
      <c r="U740" s="8" t="e">
        <f t="shared" si="337"/>
        <v>#DIV/0!</v>
      </c>
      <c r="X740" s="116" t="e">
        <f t="shared" si="341"/>
        <v>#DIV/0!</v>
      </c>
      <c r="Y740" s="18">
        <v>0</v>
      </c>
      <c r="Z740" s="18">
        <f t="shared" si="338"/>
        <v>0</v>
      </c>
      <c r="AA740" s="18">
        <f t="shared" si="339"/>
        <v>0</v>
      </c>
      <c r="AB740" s="18">
        <f t="shared" si="340"/>
        <v>0</v>
      </c>
    </row>
    <row r="741" spans="1:28" s="18" customFormat="1" x14ac:dyDescent="0.25">
      <c r="E741" s="17"/>
      <c r="G741" s="5">
        <f t="shared" si="330"/>
        <v>0</v>
      </c>
      <c r="H741" s="6">
        <f t="shared" si="331"/>
        <v>0</v>
      </c>
      <c r="I741" s="6">
        <f t="shared" si="332"/>
        <v>0</v>
      </c>
      <c r="J741" s="18">
        <v>18</v>
      </c>
      <c r="K741" s="7">
        <f t="shared" si="333"/>
        <v>0</v>
      </c>
      <c r="L741" s="5" t="s">
        <v>30</v>
      </c>
      <c r="M741" s="13">
        <v>4</v>
      </c>
      <c r="N741" s="18">
        <v>1.4999999999999999E-2</v>
      </c>
      <c r="P741" s="13">
        <v>110</v>
      </c>
      <c r="Q741" s="9">
        <f t="shared" si="334"/>
        <v>1.65</v>
      </c>
      <c r="R741" s="8">
        <f t="shared" si="335"/>
        <v>0</v>
      </c>
      <c r="S741" s="8">
        <f t="shared" si="336"/>
        <v>1.65</v>
      </c>
      <c r="U741" s="8" t="e">
        <f t="shared" si="337"/>
        <v>#DIV/0!</v>
      </c>
      <c r="X741" s="116" t="e">
        <f t="shared" si="341"/>
        <v>#DIV/0!</v>
      </c>
      <c r="Y741" s="18">
        <v>0</v>
      </c>
      <c r="Z741" s="18">
        <f t="shared" si="338"/>
        <v>0</v>
      </c>
      <c r="AA741" s="18">
        <f t="shared" si="339"/>
        <v>0</v>
      </c>
      <c r="AB741" s="18">
        <f t="shared" si="340"/>
        <v>0</v>
      </c>
    </row>
    <row r="742" spans="1:28" s="18" customFormat="1" x14ac:dyDescent="0.25">
      <c r="E742" s="17"/>
      <c r="G742" s="5">
        <f t="shared" si="330"/>
        <v>0</v>
      </c>
      <c r="H742" s="6">
        <f t="shared" si="331"/>
        <v>0</v>
      </c>
      <c r="I742" s="6">
        <f t="shared" si="332"/>
        <v>0</v>
      </c>
      <c r="J742" s="18">
        <v>18</v>
      </c>
      <c r="K742" s="7">
        <f t="shared" si="333"/>
        <v>0</v>
      </c>
      <c r="L742" s="5" t="s">
        <v>30</v>
      </c>
      <c r="M742" s="13">
        <v>4</v>
      </c>
      <c r="N742" s="18">
        <v>1.4999999999999999E-2</v>
      </c>
      <c r="P742" s="13">
        <v>110</v>
      </c>
      <c r="Q742" s="9">
        <f t="shared" si="334"/>
        <v>1.65</v>
      </c>
      <c r="R742" s="8">
        <f t="shared" si="335"/>
        <v>0</v>
      </c>
      <c r="S742" s="8">
        <f t="shared" si="336"/>
        <v>1.65</v>
      </c>
      <c r="U742" s="8" t="e">
        <f t="shared" si="337"/>
        <v>#DIV/0!</v>
      </c>
      <c r="X742" s="116" t="e">
        <f t="shared" si="341"/>
        <v>#DIV/0!</v>
      </c>
      <c r="Y742" s="18">
        <v>0</v>
      </c>
      <c r="Z742" s="18">
        <f t="shared" si="338"/>
        <v>0</v>
      </c>
      <c r="AA742" s="18">
        <f t="shared" si="339"/>
        <v>0</v>
      </c>
      <c r="AB742" s="18">
        <f t="shared" si="340"/>
        <v>0</v>
      </c>
    </row>
    <row r="743" spans="1:28" s="18" customFormat="1" x14ac:dyDescent="0.25">
      <c r="E743" s="17"/>
      <c r="G743" s="5">
        <f t="shared" si="330"/>
        <v>0</v>
      </c>
      <c r="H743" s="6">
        <f t="shared" si="331"/>
        <v>0</v>
      </c>
      <c r="I743" s="6">
        <f t="shared" si="332"/>
        <v>0</v>
      </c>
      <c r="J743" s="18">
        <v>18</v>
      </c>
      <c r="K743" s="7">
        <f t="shared" si="333"/>
        <v>0</v>
      </c>
      <c r="L743" s="5" t="s">
        <v>30</v>
      </c>
      <c r="M743" s="13">
        <v>4</v>
      </c>
      <c r="N743" s="18">
        <v>0.01</v>
      </c>
      <c r="P743" s="13">
        <v>110</v>
      </c>
      <c r="Q743" s="9">
        <f t="shared" si="334"/>
        <v>1.1000000000000001</v>
      </c>
      <c r="R743" s="8">
        <f t="shared" si="335"/>
        <v>0</v>
      </c>
      <c r="S743" s="8">
        <f t="shared" si="336"/>
        <v>1.1000000000000001</v>
      </c>
      <c r="U743" s="8" t="e">
        <f t="shared" si="337"/>
        <v>#DIV/0!</v>
      </c>
      <c r="X743" s="116" t="e">
        <f t="shared" si="341"/>
        <v>#DIV/0!</v>
      </c>
      <c r="Y743" s="18">
        <v>0</v>
      </c>
      <c r="Z743" s="18">
        <f t="shared" si="338"/>
        <v>0</v>
      </c>
      <c r="AA743" s="18">
        <f t="shared" si="339"/>
        <v>0</v>
      </c>
      <c r="AB743" s="18">
        <f t="shared" si="340"/>
        <v>0</v>
      </c>
    </row>
    <row r="745" spans="1:28" s="17" customFormat="1" x14ac:dyDescent="0.25">
      <c r="A745" s="17">
        <v>167</v>
      </c>
      <c r="B745" s="17">
        <v>10</v>
      </c>
      <c r="C745" s="17">
        <v>1</v>
      </c>
      <c r="D745" s="18" t="s">
        <v>36</v>
      </c>
      <c r="E745" s="18" t="s">
        <v>485</v>
      </c>
      <c r="F745" s="17">
        <v>1.2</v>
      </c>
      <c r="G745" s="10">
        <f>+F745-O745/5</f>
        <v>1.1599999999999999</v>
      </c>
      <c r="H745" s="11">
        <f>G745*7%</f>
        <v>8.1200000000000008E-2</v>
      </c>
      <c r="I745" s="11">
        <f>G745+H745</f>
        <v>1.2411999999999999</v>
      </c>
      <c r="J745" s="17">
        <v>18</v>
      </c>
      <c r="K745" s="7">
        <f>I745*J745</f>
        <v>22.341599999999996</v>
      </c>
      <c r="L745" s="5" t="s">
        <v>30</v>
      </c>
      <c r="M745" s="17">
        <v>34</v>
      </c>
      <c r="N745" s="17">
        <v>0.2</v>
      </c>
      <c r="O745" s="13">
        <v>0.2</v>
      </c>
      <c r="P745" s="13">
        <v>110</v>
      </c>
      <c r="Q745" s="9">
        <f>N745*P745</f>
        <v>22</v>
      </c>
      <c r="R745" s="7">
        <f>G745*13</f>
        <v>15.079999999999998</v>
      </c>
      <c r="S745" s="7">
        <f>+R745+Q745+K745</f>
        <v>59.421599999999998</v>
      </c>
      <c r="T745" s="7">
        <f>S745+S746</f>
        <v>59.421599999999998</v>
      </c>
      <c r="U745" s="7">
        <f>T745/C745</f>
        <v>59.421599999999998</v>
      </c>
      <c r="X745" s="117">
        <f>U745*2</f>
        <v>118.8432</v>
      </c>
      <c r="Y745" s="17">
        <v>119</v>
      </c>
      <c r="Z745" s="17">
        <f>Y745*8</f>
        <v>952</v>
      </c>
      <c r="AA745" s="17">
        <f>Y745*3.5</f>
        <v>416.5</v>
      </c>
      <c r="AB745" s="17">
        <f>Y745*0.9</f>
        <v>107.10000000000001</v>
      </c>
    </row>
    <row r="746" spans="1:28" s="17" customFormat="1" x14ac:dyDescent="0.25">
      <c r="E746" s="17" t="s">
        <v>486</v>
      </c>
      <c r="G746" s="10">
        <f>+F746-O746/5</f>
        <v>0</v>
      </c>
      <c r="H746" s="11">
        <f>G746*7%</f>
        <v>0</v>
      </c>
      <c r="I746" s="11">
        <f>G746+H746</f>
        <v>0</v>
      </c>
      <c r="J746" s="13"/>
      <c r="K746" s="7">
        <f>I746*J746</f>
        <v>0</v>
      </c>
      <c r="L746" s="5"/>
      <c r="M746" s="13"/>
      <c r="P746" s="13"/>
      <c r="Q746" s="9"/>
      <c r="R746" s="7">
        <f>G746*6</f>
        <v>0</v>
      </c>
      <c r="S746" s="7">
        <f>+R746+Q746+K746</f>
        <v>0</v>
      </c>
      <c r="U746" s="7" t="e">
        <f>T746/C746</f>
        <v>#DIV/0!</v>
      </c>
      <c r="X746" s="117" t="e">
        <f>U746*2</f>
        <v>#DIV/0!</v>
      </c>
      <c r="Z746" s="17">
        <f>Y746*8</f>
        <v>0</v>
      </c>
      <c r="AA746" s="17">
        <f>Y746*3.5</f>
        <v>0</v>
      </c>
      <c r="AB746" s="17">
        <f>Y746*0.9</f>
        <v>0</v>
      </c>
    </row>
    <row r="748" spans="1:28" s="17" customFormat="1" x14ac:dyDescent="0.25">
      <c r="A748" s="17">
        <v>168</v>
      </c>
      <c r="B748" s="17">
        <v>10</v>
      </c>
      <c r="C748" s="17">
        <v>1</v>
      </c>
      <c r="D748" s="18" t="s">
        <v>36</v>
      </c>
      <c r="E748" s="17" t="s">
        <v>487</v>
      </c>
      <c r="F748" s="17">
        <v>4</v>
      </c>
      <c r="G748" s="10">
        <f>+F748-O748/5</f>
        <v>3.16</v>
      </c>
      <c r="H748" s="11">
        <f>G748*7%</f>
        <v>0.22120000000000004</v>
      </c>
      <c r="I748" s="11">
        <f>G748+H748</f>
        <v>3.3812000000000002</v>
      </c>
      <c r="J748" s="17">
        <v>18</v>
      </c>
      <c r="K748" s="7">
        <f>I748*J748</f>
        <v>60.861600000000003</v>
      </c>
      <c r="L748" s="10" t="s">
        <v>37</v>
      </c>
      <c r="M748" s="17">
        <v>2</v>
      </c>
      <c r="N748" s="17">
        <v>3.8</v>
      </c>
      <c r="O748" s="13">
        <v>4.2</v>
      </c>
      <c r="P748" s="13">
        <v>90</v>
      </c>
      <c r="Q748" s="9">
        <f>N748*P748</f>
        <v>342</v>
      </c>
      <c r="R748" s="7">
        <f>G748*13</f>
        <v>41.08</v>
      </c>
      <c r="S748" s="7">
        <f>+R748+Q748+K748</f>
        <v>443.94159999999999</v>
      </c>
      <c r="T748" s="7">
        <f>S748+S749+S750</f>
        <v>487.94159999999999</v>
      </c>
      <c r="U748" s="7">
        <f>T748/C748</f>
        <v>487.94159999999999</v>
      </c>
      <c r="X748" s="117">
        <f>U748*1.8</f>
        <v>878.29488000000003</v>
      </c>
      <c r="Y748" s="17">
        <v>879</v>
      </c>
      <c r="Z748" s="17">
        <f>Y748*8</f>
        <v>7032</v>
      </c>
      <c r="AA748" s="17">
        <f>Y748*3.5</f>
        <v>3076.5</v>
      </c>
      <c r="AB748" s="17">
        <f>Y748*0.9</f>
        <v>791.1</v>
      </c>
    </row>
    <row r="749" spans="1:28" s="17" customFormat="1" x14ac:dyDescent="0.25">
      <c r="E749" s="17" t="s">
        <v>488</v>
      </c>
      <c r="G749" s="10">
        <f>+F749-O749/5</f>
        <v>0</v>
      </c>
      <c r="H749" s="11">
        <f>G749*7%</f>
        <v>0</v>
      </c>
      <c r="I749" s="11">
        <f>G749+H749</f>
        <v>0</v>
      </c>
      <c r="J749" s="17">
        <v>18</v>
      </c>
      <c r="K749" s="7">
        <f>I749*J749</f>
        <v>0</v>
      </c>
      <c r="L749" s="10" t="s">
        <v>30</v>
      </c>
      <c r="M749" s="13">
        <v>72</v>
      </c>
      <c r="N749" s="17">
        <v>0.25</v>
      </c>
      <c r="P749" s="13">
        <v>110</v>
      </c>
      <c r="Q749" s="9">
        <f>N749*P749</f>
        <v>27.5</v>
      </c>
      <c r="R749" s="7">
        <f>G749*13</f>
        <v>0</v>
      </c>
      <c r="S749" s="7">
        <f>+R749+Q749+K749</f>
        <v>27.5</v>
      </c>
      <c r="U749" s="7" t="e">
        <f>T749/C749</f>
        <v>#DIV/0!</v>
      </c>
      <c r="X749" s="117" t="e">
        <f>U749*1.8</f>
        <v>#DIV/0!</v>
      </c>
      <c r="Z749" s="17">
        <f>Y749*8</f>
        <v>0</v>
      </c>
      <c r="AA749" s="17">
        <f>Y749*3.5</f>
        <v>0</v>
      </c>
      <c r="AB749" s="17">
        <f>Y749*0.9</f>
        <v>0</v>
      </c>
    </row>
    <row r="750" spans="1:28" s="17" customFormat="1" x14ac:dyDescent="0.25">
      <c r="G750" s="10">
        <f>+F750-O750/5</f>
        <v>0</v>
      </c>
      <c r="H750" s="11">
        <f>G750*7%</f>
        <v>0</v>
      </c>
      <c r="I750" s="11">
        <f>G750+H750</f>
        <v>0</v>
      </c>
      <c r="J750" s="17">
        <v>18</v>
      </c>
      <c r="K750" s="7">
        <f>I750*J750</f>
        <v>0</v>
      </c>
      <c r="L750" s="10" t="s">
        <v>30</v>
      </c>
      <c r="M750" s="13">
        <v>28</v>
      </c>
      <c r="N750" s="17">
        <v>0.15</v>
      </c>
      <c r="P750" s="13">
        <v>110</v>
      </c>
      <c r="Q750" s="9">
        <f>N750*P750</f>
        <v>16.5</v>
      </c>
      <c r="R750" s="7">
        <f>G750*13</f>
        <v>0</v>
      </c>
      <c r="S750" s="7">
        <f>+R750+Q750+K750</f>
        <v>16.5</v>
      </c>
      <c r="U750" s="7" t="e">
        <f>T750/C750</f>
        <v>#DIV/0!</v>
      </c>
      <c r="X750" s="117" t="e">
        <f>U750*1.8</f>
        <v>#DIV/0!</v>
      </c>
      <c r="Z750" s="17">
        <f>Y750*8</f>
        <v>0</v>
      </c>
      <c r="AA750" s="17">
        <f>Y750*3.5</f>
        <v>0</v>
      </c>
      <c r="AB750" s="17">
        <f>Y750*0.9</f>
        <v>0</v>
      </c>
    </row>
    <row r="753" spans="1:28" s="17" customFormat="1" x14ac:dyDescent="0.25">
      <c r="A753" s="17">
        <v>169</v>
      </c>
      <c r="B753" s="17">
        <v>10</v>
      </c>
      <c r="C753" s="17">
        <v>1</v>
      </c>
      <c r="D753" s="18" t="s">
        <v>36</v>
      </c>
      <c r="E753" s="17" t="s">
        <v>489</v>
      </c>
      <c r="F753" s="17">
        <v>3</v>
      </c>
      <c r="G753" s="10">
        <f>+F753-O753/5</f>
        <v>2.5499999999999998</v>
      </c>
      <c r="H753" s="11">
        <f>G753*7%</f>
        <v>0.17849999999999999</v>
      </c>
      <c r="I753" s="11">
        <f>G753+H753</f>
        <v>2.7284999999999999</v>
      </c>
      <c r="J753" s="17">
        <v>18</v>
      </c>
      <c r="K753" s="7">
        <f>I753*J753</f>
        <v>49.113</v>
      </c>
      <c r="L753" s="10" t="s">
        <v>37</v>
      </c>
      <c r="M753" s="17">
        <v>2</v>
      </c>
      <c r="N753" s="17">
        <v>2</v>
      </c>
      <c r="O753" s="13">
        <v>2.25</v>
      </c>
      <c r="P753" s="13">
        <v>60</v>
      </c>
      <c r="Q753" s="9">
        <f>N753*P753</f>
        <v>120</v>
      </c>
      <c r="R753" s="7">
        <f>G753*13</f>
        <v>33.15</v>
      </c>
      <c r="S753" s="7">
        <f>+R753+Q753+K753</f>
        <v>202.26300000000001</v>
      </c>
      <c r="T753" s="7">
        <f>S753+S754+S755</f>
        <v>229.76300000000003</v>
      </c>
      <c r="U753" s="7">
        <f>T753/C753</f>
        <v>229.76300000000003</v>
      </c>
      <c r="X753" s="117">
        <f>U753*1.8</f>
        <v>413.57340000000005</v>
      </c>
      <c r="Y753" s="17">
        <v>409</v>
      </c>
      <c r="Z753" s="17">
        <f>Y753*8</f>
        <v>3272</v>
      </c>
      <c r="AA753" s="17">
        <f>Y753*3.5</f>
        <v>1431.5</v>
      </c>
      <c r="AB753" s="17">
        <f>Y753*0.9</f>
        <v>368.1</v>
      </c>
    </row>
    <row r="754" spans="1:28" s="17" customFormat="1" x14ac:dyDescent="0.25">
      <c r="E754" s="17" t="s">
        <v>490</v>
      </c>
      <c r="G754" s="10">
        <f>+F754-O754/5</f>
        <v>0</v>
      </c>
      <c r="H754" s="11">
        <f>G754*7%</f>
        <v>0</v>
      </c>
      <c r="I754" s="11">
        <f>G754+H754</f>
        <v>0</v>
      </c>
      <c r="J754" s="17">
        <v>18</v>
      </c>
      <c r="K754" s="7">
        <f>I754*J754</f>
        <v>0</v>
      </c>
      <c r="L754" s="10" t="s">
        <v>30</v>
      </c>
      <c r="M754" s="13">
        <v>14</v>
      </c>
      <c r="N754" s="17">
        <v>0.08</v>
      </c>
      <c r="P754" s="13">
        <v>110</v>
      </c>
      <c r="Q754" s="9">
        <f>N754*P754</f>
        <v>8.8000000000000007</v>
      </c>
      <c r="R754" s="7">
        <f>G754*13</f>
        <v>0</v>
      </c>
      <c r="S754" s="7">
        <f>+R754+Q754+K754</f>
        <v>8.8000000000000007</v>
      </c>
      <c r="U754" s="7" t="e">
        <f>T754/C754</f>
        <v>#DIV/0!</v>
      </c>
      <c r="X754" s="117" t="e">
        <f>U754*1.8</f>
        <v>#DIV/0!</v>
      </c>
      <c r="Z754" s="17">
        <f>Y754*8</f>
        <v>0</v>
      </c>
      <c r="AA754" s="17">
        <f>Y754*3.5</f>
        <v>0</v>
      </c>
      <c r="AB754" s="17">
        <f>Y754*0.9</f>
        <v>0</v>
      </c>
    </row>
    <row r="755" spans="1:28" s="17" customFormat="1" x14ac:dyDescent="0.25">
      <c r="G755" s="10">
        <f>+F755-O755/5</f>
        <v>0</v>
      </c>
      <c r="H755" s="11">
        <f>G755*7%</f>
        <v>0</v>
      </c>
      <c r="I755" s="11">
        <f>G755+H755</f>
        <v>0</v>
      </c>
      <c r="J755" s="17">
        <v>18</v>
      </c>
      <c r="K755" s="7">
        <f>I755*J755</f>
        <v>0</v>
      </c>
      <c r="L755" s="10" t="s">
        <v>30</v>
      </c>
      <c r="M755" s="13">
        <v>48</v>
      </c>
      <c r="N755" s="17">
        <v>0.17</v>
      </c>
      <c r="P755" s="13">
        <v>110</v>
      </c>
      <c r="Q755" s="9">
        <f>N755*P755</f>
        <v>18.700000000000003</v>
      </c>
      <c r="R755" s="7">
        <f>G755*13</f>
        <v>0</v>
      </c>
      <c r="S755" s="7">
        <f>+R755+Q755+K755</f>
        <v>18.700000000000003</v>
      </c>
      <c r="U755" s="7" t="e">
        <f>T755/C755</f>
        <v>#DIV/0!</v>
      </c>
      <c r="X755" s="117" t="e">
        <f>U755*1.8</f>
        <v>#DIV/0!</v>
      </c>
      <c r="Z755" s="17">
        <f>Y755*8</f>
        <v>0</v>
      </c>
      <c r="AA755" s="17">
        <f>Y755*3.5</f>
        <v>0</v>
      </c>
      <c r="AB755" s="17">
        <f>Y755*0.9</f>
        <v>0</v>
      </c>
    </row>
    <row r="756" spans="1:28" s="18" customFormat="1" x14ac:dyDescent="0.25">
      <c r="X756" s="116"/>
    </row>
    <row r="757" spans="1:28" s="17" customFormat="1" x14ac:dyDescent="0.25">
      <c r="A757" s="17">
        <v>170</v>
      </c>
      <c r="B757" s="17">
        <v>10</v>
      </c>
      <c r="C757" s="17">
        <v>1</v>
      </c>
      <c r="D757" s="18" t="s">
        <v>36</v>
      </c>
      <c r="E757" s="17" t="s">
        <v>491</v>
      </c>
      <c r="F757" s="17">
        <v>3.2</v>
      </c>
      <c r="G757" s="10">
        <f>+F757-O757/5</f>
        <v>2.3800000000000003</v>
      </c>
      <c r="H757" s="11">
        <f>G757*7%</f>
        <v>0.16660000000000003</v>
      </c>
      <c r="I757" s="11">
        <f>G757+H757</f>
        <v>2.5466000000000002</v>
      </c>
      <c r="J757" s="17">
        <v>18</v>
      </c>
      <c r="K757" s="7">
        <f>I757*J757</f>
        <v>45.838800000000006</v>
      </c>
      <c r="L757" s="10" t="s">
        <v>37</v>
      </c>
      <c r="M757" s="17">
        <v>2</v>
      </c>
      <c r="N757" s="17">
        <v>3.8</v>
      </c>
      <c r="O757" s="13">
        <v>4.0999999999999996</v>
      </c>
      <c r="P757" s="13">
        <v>90</v>
      </c>
      <c r="Q757" s="9">
        <f>N757*P757</f>
        <v>342</v>
      </c>
      <c r="R757" s="7">
        <f>G757*13</f>
        <v>30.940000000000005</v>
      </c>
      <c r="S757" s="7">
        <f>+R757+Q757+K757</f>
        <v>418.77879999999999</v>
      </c>
      <c r="T757" s="7">
        <f>S757+S758+S759</f>
        <v>453.77879999999999</v>
      </c>
      <c r="U757" s="7">
        <f>T757/C757</f>
        <v>453.77879999999999</v>
      </c>
      <c r="X757" s="117">
        <f>U757*1.8</f>
        <v>816.80183999999997</v>
      </c>
      <c r="Y757" s="17">
        <v>819</v>
      </c>
      <c r="Z757" s="17">
        <f>Y757*8</f>
        <v>6552</v>
      </c>
      <c r="AA757" s="17">
        <f>Y757*3.5</f>
        <v>2866.5</v>
      </c>
      <c r="AB757" s="17">
        <f>Y757*0.9</f>
        <v>737.1</v>
      </c>
    </row>
    <row r="758" spans="1:28" s="17" customFormat="1" x14ac:dyDescent="0.25">
      <c r="E758" s="17" t="s">
        <v>492</v>
      </c>
      <c r="G758" s="10">
        <f>+F758-O758/5</f>
        <v>0</v>
      </c>
      <c r="H758" s="11">
        <f>G758*7%</f>
        <v>0</v>
      </c>
      <c r="I758" s="11">
        <f>G758+H758</f>
        <v>0</v>
      </c>
      <c r="J758" s="17">
        <v>18</v>
      </c>
      <c r="K758" s="7">
        <f>I758*J758</f>
        <v>0</v>
      </c>
      <c r="L758" s="10" t="s">
        <v>30</v>
      </c>
      <c r="M758" s="13">
        <v>14</v>
      </c>
      <c r="N758" s="17">
        <v>0.1</v>
      </c>
      <c r="P758" s="13">
        <v>130</v>
      </c>
      <c r="Q758" s="9">
        <f>N758*P758</f>
        <v>13</v>
      </c>
      <c r="R758" s="7">
        <f>G758*13</f>
        <v>0</v>
      </c>
      <c r="S758" s="7">
        <f>+R758+Q758+K758</f>
        <v>13</v>
      </c>
      <c r="U758" s="7" t="e">
        <f>T758/C758</f>
        <v>#DIV/0!</v>
      </c>
      <c r="X758" s="117" t="e">
        <f>U758*1.8</f>
        <v>#DIV/0!</v>
      </c>
      <c r="Z758" s="17">
        <f>Y758*8</f>
        <v>0</v>
      </c>
      <c r="AA758" s="17">
        <f>Y758*3.5</f>
        <v>0</v>
      </c>
      <c r="AB758" s="17">
        <f>Y758*0.9</f>
        <v>0</v>
      </c>
    </row>
    <row r="759" spans="1:28" s="17" customFormat="1" x14ac:dyDescent="0.25">
      <c r="G759" s="10">
        <f>+F759-O759/5</f>
        <v>0</v>
      </c>
      <c r="H759" s="11">
        <f>G759*7%</f>
        <v>0</v>
      </c>
      <c r="I759" s="11">
        <f>G759+H759</f>
        <v>0</v>
      </c>
      <c r="J759" s="17">
        <v>18</v>
      </c>
      <c r="K759" s="7">
        <f>I759*J759</f>
        <v>0</v>
      </c>
      <c r="L759" s="10" t="s">
        <v>30</v>
      </c>
      <c r="M759" s="13">
        <v>54</v>
      </c>
      <c r="N759" s="17">
        <v>0.2</v>
      </c>
      <c r="P759" s="13">
        <v>110</v>
      </c>
      <c r="Q759" s="9">
        <f>N759*P759</f>
        <v>22</v>
      </c>
      <c r="R759" s="7">
        <f>G759*13</f>
        <v>0</v>
      </c>
      <c r="S759" s="7">
        <f>+R759+Q759+K759</f>
        <v>22</v>
      </c>
      <c r="U759" s="7" t="e">
        <f>T759/C759</f>
        <v>#DIV/0!</v>
      </c>
      <c r="X759" s="117" t="e">
        <f>U759*1.8</f>
        <v>#DIV/0!</v>
      </c>
      <c r="Z759" s="17">
        <f>Y759*8</f>
        <v>0</v>
      </c>
      <c r="AA759" s="17">
        <f>Y759*3.5</f>
        <v>0</v>
      </c>
      <c r="AB759" s="17">
        <f>Y759*0.9</f>
        <v>0</v>
      </c>
    </row>
    <row r="761" spans="1:28" s="17" customFormat="1" x14ac:dyDescent="0.25">
      <c r="A761" s="17">
        <v>171</v>
      </c>
      <c r="B761" s="17">
        <v>10</v>
      </c>
      <c r="C761" s="17">
        <v>1</v>
      </c>
      <c r="D761" s="18" t="s">
        <v>36</v>
      </c>
      <c r="E761" s="17" t="s">
        <v>493</v>
      </c>
      <c r="F761" s="17">
        <v>3</v>
      </c>
      <c r="G761" s="10">
        <f>+F761-O761/5</f>
        <v>1.78</v>
      </c>
      <c r="H761" s="11">
        <f>G761*7%</f>
        <v>0.12460000000000002</v>
      </c>
      <c r="I761" s="11">
        <f>G761+H761</f>
        <v>1.9046000000000001</v>
      </c>
      <c r="J761" s="17">
        <v>18</v>
      </c>
      <c r="K761" s="7">
        <f>I761*J761</f>
        <v>34.282800000000002</v>
      </c>
      <c r="L761" s="5" t="s">
        <v>37</v>
      </c>
      <c r="M761" s="18">
        <v>2</v>
      </c>
      <c r="N761" s="17">
        <v>6</v>
      </c>
      <c r="O761" s="13">
        <v>6.1</v>
      </c>
      <c r="P761" s="13">
        <v>90</v>
      </c>
      <c r="Q761" s="9">
        <f>N761*P761</f>
        <v>540</v>
      </c>
      <c r="R761" s="7">
        <f>G761*13</f>
        <v>23.14</v>
      </c>
      <c r="S761" s="7">
        <f>+R761+Q761+K761</f>
        <v>597.42279999999994</v>
      </c>
      <c r="T761" s="7">
        <f>S761+S762</f>
        <v>608.42279999999994</v>
      </c>
      <c r="U761" s="7">
        <f>T761/C761</f>
        <v>608.42279999999994</v>
      </c>
      <c r="X761" s="117">
        <f>U761*1.8</f>
        <v>1095.16104</v>
      </c>
      <c r="Y761" s="17">
        <v>1099</v>
      </c>
      <c r="Z761" s="17">
        <f>Y761*8</f>
        <v>8792</v>
      </c>
      <c r="AA761" s="17">
        <f>Y761*3.5</f>
        <v>3846.5</v>
      </c>
      <c r="AB761" s="17">
        <f>Y761*0.9</f>
        <v>989.1</v>
      </c>
    </row>
    <row r="762" spans="1:28" s="17" customFormat="1" x14ac:dyDescent="0.25">
      <c r="E762" s="69" t="s">
        <v>494</v>
      </c>
      <c r="G762" s="10">
        <f>+F762-O762/5</f>
        <v>0</v>
      </c>
      <c r="H762" s="11">
        <f>G762*7%</f>
        <v>0</v>
      </c>
      <c r="I762" s="11">
        <f>G762+H762</f>
        <v>0</v>
      </c>
      <c r="J762" s="13"/>
      <c r="K762" s="7">
        <f>I762*J762</f>
        <v>0</v>
      </c>
      <c r="L762" s="5" t="s">
        <v>30</v>
      </c>
      <c r="M762" s="13">
        <v>18</v>
      </c>
      <c r="N762" s="17">
        <v>0.1</v>
      </c>
      <c r="P762" s="13">
        <v>110</v>
      </c>
      <c r="Q762" s="9">
        <f>N762*P762</f>
        <v>11</v>
      </c>
      <c r="R762" s="7">
        <f>G762*13</f>
        <v>0</v>
      </c>
      <c r="S762" s="7">
        <f>+R762+Q762+K762</f>
        <v>11</v>
      </c>
      <c r="U762" s="7" t="e">
        <f>T762/C762</f>
        <v>#DIV/0!</v>
      </c>
      <c r="X762" s="117" t="e">
        <f>U762*1.8</f>
        <v>#DIV/0!</v>
      </c>
      <c r="Z762" s="17">
        <f>Y762*8</f>
        <v>0</v>
      </c>
      <c r="AA762" s="17">
        <f>Y762*3.5</f>
        <v>0</v>
      </c>
      <c r="AB762" s="17">
        <f>Y762*0.9</f>
        <v>0</v>
      </c>
    </row>
    <row r="764" spans="1:28" s="17" customFormat="1" x14ac:dyDescent="0.25">
      <c r="A764" s="17">
        <v>172</v>
      </c>
      <c r="B764" s="17">
        <v>10</v>
      </c>
      <c r="C764" s="17">
        <v>1</v>
      </c>
      <c r="D764" s="18" t="s">
        <v>36</v>
      </c>
      <c r="E764" s="17" t="s">
        <v>495</v>
      </c>
      <c r="F764" s="17">
        <v>3</v>
      </c>
      <c r="G764" s="10">
        <f>+F764-O764/5</f>
        <v>2.64</v>
      </c>
      <c r="H764" s="11">
        <f>G764*7%</f>
        <v>0.18480000000000002</v>
      </c>
      <c r="I764" s="11">
        <f>G764+H764</f>
        <v>2.8248000000000002</v>
      </c>
      <c r="J764" s="17">
        <v>18</v>
      </c>
      <c r="K764" s="7">
        <f>I764*J764</f>
        <v>50.846400000000003</v>
      </c>
      <c r="L764" s="5" t="s">
        <v>37</v>
      </c>
      <c r="M764" s="18">
        <v>2</v>
      </c>
      <c r="N764" s="17">
        <v>1.6</v>
      </c>
      <c r="O764" s="13">
        <v>1.8</v>
      </c>
      <c r="P764" s="13">
        <v>35</v>
      </c>
      <c r="Q764" s="9">
        <f>N764*P764</f>
        <v>56</v>
      </c>
      <c r="R764" s="7">
        <f>G764*13</f>
        <v>34.32</v>
      </c>
      <c r="S764" s="7">
        <f>+R764+Q764+K764</f>
        <v>141.16640000000001</v>
      </c>
      <c r="T764" s="7">
        <f>S764+S765</f>
        <v>163.16640000000001</v>
      </c>
      <c r="U764" s="7">
        <f>T764/C764</f>
        <v>163.16640000000001</v>
      </c>
      <c r="X764" s="117">
        <f>U764*1.8</f>
        <v>293.69952000000001</v>
      </c>
      <c r="Y764" s="17">
        <v>289</v>
      </c>
      <c r="Z764" s="17">
        <f>Y764*8</f>
        <v>2312</v>
      </c>
      <c r="AA764" s="17">
        <f>Y764*3.5</f>
        <v>1011.5</v>
      </c>
      <c r="AB764" s="17">
        <f>Y764*0.9</f>
        <v>260.10000000000002</v>
      </c>
    </row>
    <row r="765" spans="1:28" s="17" customFormat="1" x14ac:dyDescent="0.25">
      <c r="E765" s="69" t="s">
        <v>496</v>
      </c>
      <c r="G765" s="10">
        <f>+F765-O765/5</f>
        <v>0</v>
      </c>
      <c r="H765" s="11">
        <f>G765*7%</f>
        <v>0</v>
      </c>
      <c r="I765" s="11">
        <f>G765+H765</f>
        <v>0</v>
      </c>
      <c r="J765" s="13"/>
      <c r="K765" s="7">
        <f>I765*J765</f>
        <v>0</v>
      </c>
      <c r="L765" s="5" t="s">
        <v>30</v>
      </c>
      <c r="M765" s="13">
        <v>40</v>
      </c>
      <c r="N765" s="17">
        <v>0.2</v>
      </c>
      <c r="P765" s="13">
        <v>110</v>
      </c>
      <c r="Q765" s="9">
        <f>N765*P765</f>
        <v>22</v>
      </c>
      <c r="R765" s="7">
        <f>G765*13</f>
        <v>0</v>
      </c>
      <c r="S765" s="7">
        <f>+R765+Q765+K765</f>
        <v>22</v>
      </c>
      <c r="U765" s="7" t="e">
        <f>T765/C765</f>
        <v>#DIV/0!</v>
      </c>
      <c r="X765" s="117" t="e">
        <f>U765*1.8</f>
        <v>#DIV/0!</v>
      </c>
      <c r="Z765" s="17">
        <f>Y765*8</f>
        <v>0</v>
      </c>
      <c r="AA765" s="17">
        <f>Y765*3.5</f>
        <v>0</v>
      </c>
      <c r="AB765" s="17">
        <f>Y765*0.9</f>
        <v>0</v>
      </c>
    </row>
    <row r="767" spans="1:28" s="17" customFormat="1" x14ac:dyDescent="0.25">
      <c r="A767" s="17">
        <v>173</v>
      </c>
      <c r="B767" s="17">
        <v>10</v>
      </c>
      <c r="C767" s="17">
        <v>1</v>
      </c>
      <c r="D767" s="18" t="s">
        <v>36</v>
      </c>
      <c r="E767" s="17" t="s">
        <v>497</v>
      </c>
      <c r="F767" s="17">
        <v>2.4</v>
      </c>
      <c r="G767" s="10">
        <f>+F767-O767/5</f>
        <v>2.16</v>
      </c>
      <c r="H767" s="11">
        <f>G767*7%</f>
        <v>0.15120000000000003</v>
      </c>
      <c r="I767" s="11">
        <f>G767+H767</f>
        <v>2.3112000000000004</v>
      </c>
      <c r="J767" s="17">
        <v>18</v>
      </c>
      <c r="K767" s="7">
        <f>I767*J767</f>
        <v>41.601600000000005</v>
      </c>
      <c r="L767" s="5" t="s">
        <v>37</v>
      </c>
      <c r="M767" s="18">
        <v>2</v>
      </c>
      <c r="N767" s="17">
        <v>1</v>
      </c>
      <c r="O767" s="13">
        <v>1.2</v>
      </c>
      <c r="P767" s="13">
        <v>60</v>
      </c>
      <c r="Q767" s="9">
        <f>N767*P767</f>
        <v>60</v>
      </c>
      <c r="R767" s="7">
        <f>G767*13</f>
        <v>28.080000000000002</v>
      </c>
      <c r="S767" s="7">
        <f>+R767+Q767+K767</f>
        <v>129.6816</v>
      </c>
      <c r="T767" s="7">
        <f>S767+S768</f>
        <v>151.6816</v>
      </c>
      <c r="U767" s="7">
        <f>T767/C767</f>
        <v>151.6816</v>
      </c>
      <c r="X767" s="117">
        <f>U767*1.8</f>
        <v>273.02688000000001</v>
      </c>
      <c r="Y767" s="17">
        <v>269</v>
      </c>
      <c r="Z767" s="17">
        <f>Y767*8</f>
        <v>2152</v>
      </c>
      <c r="AA767" s="17">
        <f>Y767*3.5</f>
        <v>941.5</v>
      </c>
      <c r="AB767" s="17">
        <f>Y767*0.9</f>
        <v>242.1</v>
      </c>
    </row>
    <row r="768" spans="1:28" s="17" customFormat="1" x14ac:dyDescent="0.25">
      <c r="E768" s="69" t="s">
        <v>498</v>
      </c>
      <c r="G768" s="10">
        <f>+F768-O768/5</f>
        <v>0</v>
      </c>
      <c r="H768" s="11">
        <f>G768*7%</f>
        <v>0</v>
      </c>
      <c r="I768" s="11">
        <f>G768+H768</f>
        <v>0</v>
      </c>
      <c r="J768" s="13"/>
      <c r="K768" s="7">
        <f>I768*J768</f>
        <v>0</v>
      </c>
      <c r="L768" s="5" t="s">
        <v>30</v>
      </c>
      <c r="M768" s="13">
        <v>36</v>
      </c>
      <c r="N768" s="17">
        <v>0.2</v>
      </c>
      <c r="P768" s="13">
        <v>110</v>
      </c>
      <c r="Q768" s="9">
        <f>N768*P768</f>
        <v>22</v>
      </c>
      <c r="R768" s="7">
        <f>G768*13</f>
        <v>0</v>
      </c>
      <c r="S768" s="7">
        <f>+R768+Q768+K768</f>
        <v>22</v>
      </c>
      <c r="U768" s="7" t="e">
        <f>T768/C768</f>
        <v>#DIV/0!</v>
      </c>
      <c r="X768" s="117" t="e">
        <f>U768*1.8</f>
        <v>#DIV/0!</v>
      </c>
      <c r="Z768" s="17">
        <f>Y768*8</f>
        <v>0</v>
      </c>
      <c r="AA768" s="17">
        <f>Y768*3.5</f>
        <v>0</v>
      </c>
      <c r="AB768" s="17">
        <f>Y768*0.9</f>
        <v>0</v>
      </c>
    </row>
    <row r="770" spans="1:28" s="17" customFormat="1" x14ac:dyDescent="0.25">
      <c r="A770" s="17">
        <v>174</v>
      </c>
      <c r="B770" s="17">
        <v>10</v>
      </c>
      <c r="C770" s="17">
        <v>1</v>
      </c>
      <c r="D770" s="17" t="s">
        <v>36</v>
      </c>
      <c r="E770" s="17" t="s">
        <v>499</v>
      </c>
      <c r="F770" s="17">
        <v>2.8</v>
      </c>
      <c r="G770" s="10">
        <f>+F770-O770/5</f>
        <v>2.5599999999999996</v>
      </c>
      <c r="H770" s="11">
        <f>G770*7%</f>
        <v>0.1792</v>
      </c>
      <c r="I770" s="11">
        <f>G770+H770</f>
        <v>2.7391999999999994</v>
      </c>
      <c r="J770" s="17">
        <v>18</v>
      </c>
      <c r="K770" s="7">
        <f>I770*J770</f>
        <v>49.305599999999991</v>
      </c>
      <c r="L770" s="10" t="s">
        <v>37</v>
      </c>
      <c r="M770" s="17">
        <v>2</v>
      </c>
      <c r="N770" s="17">
        <v>1</v>
      </c>
      <c r="O770" s="13">
        <v>1.2</v>
      </c>
      <c r="P770" s="13">
        <v>60</v>
      </c>
      <c r="Q770" s="9">
        <f>N770*P770</f>
        <v>60</v>
      </c>
      <c r="R770" s="7">
        <f>G770*13</f>
        <v>33.279999999999994</v>
      </c>
      <c r="S770" s="7">
        <f>+R770+Q770+K770</f>
        <v>142.5856</v>
      </c>
      <c r="T770" s="7">
        <f>S770+S771</f>
        <v>164.5856</v>
      </c>
      <c r="U770" s="7">
        <f>T770/C770</f>
        <v>164.5856</v>
      </c>
      <c r="X770" s="117">
        <f>U770*1.8</f>
        <v>296.25407999999999</v>
      </c>
      <c r="Y770" s="17">
        <v>299</v>
      </c>
      <c r="Z770" s="17">
        <f>Y770*8</f>
        <v>2392</v>
      </c>
      <c r="AA770" s="17">
        <f>Y770*3.5</f>
        <v>1046.5</v>
      </c>
      <c r="AB770" s="17">
        <f>Y770*0.9</f>
        <v>269.10000000000002</v>
      </c>
    </row>
    <row r="771" spans="1:28" s="17" customFormat="1" x14ac:dyDescent="0.25">
      <c r="E771" s="69" t="s">
        <v>500</v>
      </c>
      <c r="G771" s="10">
        <f>+F771-O771/5</f>
        <v>0</v>
      </c>
      <c r="H771" s="11">
        <f>G771*7%</f>
        <v>0</v>
      </c>
      <c r="I771" s="11">
        <f>G771+H771</f>
        <v>0</v>
      </c>
      <c r="J771" s="13"/>
      <c r="K771" s="7">
        <f>I771*J771</f>
        <v>0</v>
      </c>
      <c r="L771" s="10" t="s">
        <v>30</v>
      </c>
      <c r="M771" s="13">
        <v>40</v>
      </c>
      <c r="N771" s="17">
        <v>0.2</v>
      </c>
      <c r="P771" s="13">
        <v>110</v>
      </c>
      <c r="Q771" s="9">
        <f>N771*P771</f>
        <v>22</v>
      </c>
      <c r="R771" s="7">
        <f>G771*13</f>
        <v>0</v>
      </c>
      <c r="S771" s="7">
        <f>+R771+Q771+K771</f>
        <v>22</v>
      </c>
      <c r="U771" s="7" t="e">
        <f>T771/C771</f>
        <v>#DIV/0!</v>
      </c>
      <c r="X771" s="117" t="e">
        <f>U771*1.8</f>
        <v>#DIV/0!</v>
      </c>
      <c r="Z771" s="17">
        <f>Y771*8</f>
        <v>0</v>
      </c>
      <c r="AA771" s="17">
        <f>Y771*3.5</f>
        <v>0</v>
      </c>
      <c r="AB771" s="17">
        <f>Y771*0.9</f>
        <v>0</v>
      </c>
    </row>
    <row r="772" spans="1:28" s="17" customFormat="1" x14ac:dyDescent="0.25">
      <c r="X772" s="117"/>
    </row>
    <row r="773" spans="1:28" s="17" customFormat="1" x14ac:dyDescent="0.25">
      <c r="A773" s="17">
        <v>175</v>
      </c>
      <c r="B773" s="17">
        <v>10</v>
      </c>
      <c r="C773" s="17">
        <v>1</v>
      </c>
      <c r="D773" s="17" t="s">
        <v>36</v>
      </c>
      <c r="E773" s="17" t="s">
        <v>501</v>
      </c>
      <c r="F773" s="17">
        <v>3</v>
      </c>
      <c r="G773" s="10">
        <f>+F773-O773/5</f>
        <v>2.54</v>
      </c>
      <c r="H773" s="11">
        <f>G773*7%</f>
        <v>0.17780000000000001</v>
      </c>
      <c r="I773" s="11">
        <f>G773+H773</f>
        <v>2.7178</v>
      </c>
      <c r="J773" s="17">
        <v>18</v>
      </c>
      <c r="K773" s="7">
        <f>I773*J773</f>
        <v>48.920400000000001</v>
      </c>
      <c r="L773" s="10" t="s">
        <v>37</v>
      </c>
      <c r="M773" s="17">
        <v>2</v>
      </c>
      <c r="N773" s="17">
        <v>2</v>
      </c>
      <c r="O773" s="13">
        <v>2.2999999999999998</v>
      </c>
      <c r="P773" s="13">
        <v>60</v>
      </c>
      <c r="Q773" s="9">
        <f>N773*P773</f>
        <v>120</v>
      </c>
      <c r="R773" s="7">
        <f>G773*13</f>
        <v>33.020000000000003</v>
      </c>
      <c r="S773" s="7">
        <f>+R773+Q773+K773</f>
        <v>201.94040000000001</v>
      </c>
      <c r="T773" s="7">
        <f>S773+S774</f>
        <v>234.94040000000001</v>
      </c>
      <c r="U773" s="7">
        <f>T773/C773</f>
        <v>234.94040000000001</v>
      </c>
      <c r="X773" s="117">
        <f>U773*1.8</f>
        <v>422.89272000000005</v>
      </c>
      <c r="Y773" s="17">
        <v>419</v>
      </c>
      <c r="Z773" s="17">
        <f>Y773*8</f>
        <v>3352</v>
      </c>
      <c r="AA773" s="17">
        <f>Y773*3.5</f>
        <v>1466.5</v>
      </c>
      <c r="AB773" s="17">
        <f>Y773*0.9</f>
        <v>377.1</v>
      </c>
    </row>
    <row r="774" spans="1:28" s="17" customFormat="1" x14ac:dyDescent="0.25">
      <c r="E774" s="17" t="s">
        <v>502</v>
      </c>
      <c r="G774" s="10">
        <f>+F774-O774/5</f>
        <v>0</v>
      </c>
      <c r="H774" s="11">
        <f>G774*7%</f>
        <v>0</v>
      </c>
      <c r="I774" s="11">
        <f>G774+H774</f>
        <v>0</v>
      </c>
      <c r="J774" s="13"/>
      <c r="K774" s="7">
        <f>I774*J774</f>
        <v>0</v>
      </c>
      <c r="L774" s="10" t="s">
        <v>30</v>
      </c>
      <c r="M774" s="13">
        <v>56</v>
      </c>
      <c r="N774" s="17">
        <v>0.3</v>
      </c>
      <c r="P774" s="13">
        <v>110</v>
      </c>
      <c r="Q774" s="9">
        <f>N774*P774</f>
        <v>33</v>
      </c>
      <c r="R774" s="7">
        <f>G774*13</f>
        <v>0</v>
      </c>
      <c r="S774" s="7">
        <f>+R774+Q774+K774</f>
        <v>33</v>
      </c>
      <c r="U774" s="7" t="e">
        <f>T774/C774</f>
        <v>#DIV/0!</v>
      </c>
      <c r="X774" s="117" t="e">
        <f>U774*1.8</f>
        <v>#DIV/0!</v>
      </c>
      <c r="Z774" s="17">
        <f>Y774*8</f>
        <v>0</v>
      </c>
      <c r="AA774" s="17">
        <f>Y774*3.5</f>
        <v>0</v>
      </c>
      <c r="AB774" s="17">
        <f>Y774*0.9</f>
        <v>0</v>
      </c>
    </row>
    <row r="775" spans="1:28" s="17" customFormat="1" x14ac:dyDescent="0.25">
      <c r="X775" s="117"/>
    </row>
    <row r="776" spans="1:28" s="17" customFormat="1" x14ac:dyDescent="0.25">
      <c r="A776" s="17">
        <v>176</v>
      </c>
      <c r="B776" s="17">
        <v>10</v>
      </c>
      <c r="C776" s="17">
        <v>1</v>
      </c>
      <c r="D776" s="17" t="s">
        <v>36</v>
      </c>
      <c r="E776" s="17" t="s">
        <v>503</v>
      </c>
      <c r="F776" s="17">
        <v>3.8</v>
      </c>
      <c r="G776" s="10">
        <f>+F776-O776/5</f>
        <v>3.3</v>
      </c>
      <c r="H776" s="11">
        <f>G776*7%</f>
        <v>0.23100000000000001</v>
      </c>
      <c r="I776" s="11">
        <f>G776+H776</f>
        <v>3.5309999999999997</v>
      </c>
      <c r="J776" s="17">
        <v>18</v>
      </c>
      <c r="K776" s="7">
        <f>I776*J776</f>
        <v>63.557999999999993</v>
      </c>
      <c r="L776" s="10" t="s">
        <v>37</v>
      </c>
      <c r="M776" s="17">
        <v>2</v>
      </c>
      <c r="N776" s="17">
        <v>2</v>
      </c>
      <c r="O776" s="13">
        <v>2.5</v>
      </c>
      <c r="P776" s="13">
        <v>60</v>
      </c>
      <c r="Q776" s="9">
        <f>N776*P776</f>
        <v>120</v>
      </c>
      <c r="R776" s="7">
        <f>G776*13</f>
        <v>42.9</v>
      </c>
      <c r="S776" s="7">
        <f>+R776+Q776+K776</f>
        <v>226.458</v>
      </c>
      <c r="T776" s="7">
        <f>S776+S777</f>
        <v>281.45799999999997</v>
      </c>
      <c r="U776" s="7">
        <f>T776/C776</f>
        <v>281.45799999999997</v>
      </c>
      <c r="X776" s="117">
        <f>U776*1.8</f>
        <v>506.62439999999998</v>
      </c>
      <c r="Y776" s="17">
        <v>509</v>
      </c>
      <c r="Z776" s="17">
        <f>Y776*8</f>
        <v>4072</v>
      </c>
      <c r="AA776" s="17">
        <f>Y776*3.5</f>
        <v>1781.5</v>
      </c>
      <c r="AB776" s="17">
        <f>Y776*0.9</f>
        <v>458.1</v>
      </c>
    </row>
    <row r="777" spans="1:28" s="17" customFormat="1" x14ac:dyDescent="0.25">
      <c r="E777" s="18" t="s">
        <v>504</v>
      </c>
      <c r="G777" s="10">
        <f>+F777-O777/5</f>
        <v>0</v>
      </c>
      <c r="H777" s="11">
        <f>G777*7%</f>
        <v>0</v>
      </c>
      <c r="I777" s="11">
        <f>G777+H777</f>
        <v>0</v>
      </c>
      <c r="J777" s="13"/>
      <c r="K777" s="7">
        <f>I777*J777</f>
        <v>0</v>
      </c>
      <c r="L777" s="5" t="s">
        <v>30</v>
      </c>
      <c r="M777" s="13">
        <v>84</v>
      </c>
      <c r="N777" s="17">
        <v>0.5</v>
      </c>
      <c r="P777" s="13">
        <v>110</v>
      </c>
      <c r="Q777" s="9">
        <f>N777*P777</f>
        <v>55</v>
      </c>
      <c r="R777" s="7">
        <f>G777*13</f>
        <v>0</v>
      </c>
      <c r="S777" s="7">
        <f>+R777+Q777+K777</f>
        <v>55</v>
      </c>
      <c r="U777" s="7" t="e">
        <f>T777/C777</f>
        <v>#DIV/0!</v>
      </c>
      <c r="X777" s="117" t="e">
        <f>U777*1.8</f>
        <v>#DIV/0!</v>
      </c>
      <c r="Z777" s="17">
        <f>Y777*8</f>
        <v>0</v>
      </c>
      <c r="AA777" s="17">
        <f>Y777*3.5</f>
        <v>0</v>
      </c>
      <c r="AB777" s="17">
        <f>Y777*0.9</f>
        <v>0</v>
      </c>
    </row>
    <row r="779" spans="1:28" s="17" customFormat="1" x14ac:dyDescent="0.25">
      <c r="A779" s="17">
        <v>177</v>
      </c>
      <c r="B779" s="17">
        <v>14</v>
      </c>
      <c r="C779" s="17">
        <v>1</v>
      </c>
      <c r="D779" s="18" t="s">
        <v>36</v>
      </c>
      <c r="E779" s="18" t="s">
        <v>506</v>
      </c>
      <c r="F779" s="17">
        <v>1.5</v>
      </c>
      <c r="G779" s="10">
        <f>+F779-O779/5</f>
        <v>1.45</v>
      </c>
      <c r="H779" s="11">
        <f>G779*7%</f>
        <v>0.10150000000000001</v>
      </c>
      <c r="I779" s="11">
        <f>G779+H779</f>
        <v>1.5514999999999999</v>
      </c>
      <c r="J779" s="17">
        <v>27</v>
      </c>
      <c r="K779" s="7">
        <f>I779*J779</f>
        <v>41.890499999999996</v>
      </c>
      <c r="L779" s="5" t="s">
        <v>30</v>
      </c>
      <c r="M779" s="17">
        <v>52</v>
      </c>
      <c r="N779" s="17">
        <v>0.25</v>
      </c>
      <c r="O779" s="13">
        <v>0.25</v>
      </c>
      <c r="P779" s="13">
        <v>185</v>
      </c>
      <c r="Q779" s="9">
        <f>N779*P779</f>
        <v>46.25</v>
      </c>
      <c r="R779" s="7">
        <f>G779*13</f>
        <v>18.849999999999998</v>
      </c>
      <c r="S779" s="7">
        <f>+R779+Q779+K779</f>
        <v>106.9905</v>
      </c>
      <c r="T779" s="7">
        <f>S779+S780</f>
        <v>106.9905</v>
      </c>
      <c r="U779" s="7">
        <f>T779/C779</f>
        <v>106.9905</v>
      </c>
      <c r="X779" s="117">
        <f>U779*1.8</f>
        <v>192.5829</v>
      </c>
      <c r="Y779" s="17">
        <v>189</v>
      </c>
      <c r="Z779" s="17">
        <f>Y779*8</f>
        <v>1512</v>
      </c>
      <c r="AA779" s="17">
        <f>Y779*3.5</f>
        <v>661.5</v>
      </c>
      <c r="AB779" s="17">
        <f>Y779*0.9</f>
        <v>170.1</v>
      </c>
    </row>
    <row r="780" spans="1:28" s="17" customFormat="1" x14ac:dyDescent="0.25">
      <c r="E780" s="17" t="s">
        <v>505</v>
      </c>
      <c r="G780" s="10">
        <f>+F780-O780/5</f>
        <v>0</v>
      </c>
      <c r="H780" s="11">
        <f>G780*7%</f>
        <v>0</v>
      </c>
      <c r="I780" s="11">
        <f>G780+H780</f>
        <v>0</v>
      </c>
      <c r="J780" s="13"/>
      <c r="K780" s="7">
        <f>I780*J780</f>
        <v>0</v>
      </c>
      <c r="L780" s="5"/>
      <c r="M780" s="13"/>
      <c r="P780" s="13"/>
      <c r="Q780" s="9"/>
      <c r="R780" s="7">
        <f>G780*6</f>
        <v>0</v>
      </c>
      <c r="S780" s="7">
        <f>+R780+Q780+K780</f>
        <v>0</v>
      </c>
      <c r="U780" s="7" t="e">
        <f>T780/C780</f>
        <v>#DIV/0!</v>
      </c>
      <c r="X780" s="117" t="e">
        <f>U780*2</f>
        <v>#DIV/0!</v>
      </c>
      <c r="Z780" s="17">
        <f>Y780*8</f>
        <v>0</v>
      </c>
      <c r="AA780" s="17">
        <f>Y780*3.5</f>
        <v>0</v>
      </c>
      <c r="AB780" s="17">
        <f>Y780*0.9</f>
        <v>0</v>
      </c>
    </row>
    <row r="782" spans="1:28" s="17" customFormat="1" x14ac:dyDescent="0.25">
      <c r="A782" s="17">
        <v>178</v>
      </c>
      <c r="B782" s="17">
        <v>10</v>
      </c>
      <c r="C782" s="17">
        <v>1</v>
      </c>
      <c r="D782" s="18" t="s">
        <v>36</v>
      </c>
      <c r="E782" s="18" t="s">
        <v>507</v>
      </c>
      <c r="F782" s="17">
        <v>2.2999999999999998</v>
      </c>
      <c r="G782" s="10">
        <f>+F782-O782/5</f>
        <v>2.25</v>
      </c>
      <c r="H782" s="11">
        <f>G782*7%</f>
        <v>0.15750000000000003</v>
      </c>
      <c r="I782" s="11">
        <f>G782+H782</f>
        <v>2.4075000000000002</v>
      </c>
      <c r="J782" s="17">
        <v>18</v>
      </c>
      <c r="K782" s="7">
        <f>I782*J782</f>
        <v>43.335000000000001</v>
      </c>
      <c r="L782" s="5" t="s">
        <v>30</v>
      </c>
      <c r="M782" s="17">
        <v>28</v>
      </c>
      <c r="N782" s="17">
        <v>0.25</v>
      </c>
      <c r="O782" s="13">
        <v>0.25</v>
      </c>
      <c r="P782" s="13">
        <v>130</v>
      </c>
      <c r="Q782" s="9">
        <f>N782*P782</f>
        <v>32.5</v>
      </c>
      <c r="R782" s="7">
        <f>G782*13</f>
        <v>29.25</v>
      </c>
      <c r="S782" s="7">
        <f>+R782+Q782+K782</f>
        <v>105.08500000000001</v>
      </c>
      <c r="T782" s="7">
        <f>S782+S783</f>
        <v>105.08500000000001</v>
      </c>
      <c r="U782" s="7">
        <f>T782/C782</f>
        <v>105.08500000000001</v>
      </c>
      <c r="X782" s="117">
        <f>U782*1.8</f>
        <v>189.15300000000002</v>
      </c>
      <c r="Y782" s="17">
        <v>189</v>
      </c>
      <c r="Z782" s="17">
        <f>Y782*8</f>
        <v>1512</v>
      </c>
      <c r="AA782" s="17">
        <f>Y782*3.5</f>
        <v>661.5</v>
      </c>
      <c r="AB782" s="17">
        <f>Y782*0.9</f>
        <v>170.1</v>
      </c>
    </row>
    <row r="783" spans="1:28" s="17" customFormat="1" x14ac:dyDescent="0.25">
      <c r="E783" s="17" t="s">
        <v>508</v>
      </c>
      <c r="G783" s="10">
        <f>+F783-O783/5</f>
        <v>0</v>
      </c>
      <c r="H783" s="11">
        <f>G783*7%</f>
        <v>0</v>
      </c>
      <c r="I783" s="11">
        <f>G783+H783</f>
        <v>0</v>
      </c>
      <c r="J783" s="13"/>
      <c r="K783" s="7">
        <f>I783*J783</f>
        <v>0</v>
      </c>
      <c r="L783" s="5"/>
      <c r="M783" s="13"/>
      <c r="P783" s="13"/>
      <c r="Q783" s="9"/>
      <c r="R783" s="7">
        <f>G783*6</f>
        <v>0</v>
      </c>
      <c r="S783" s="7">
        <f>+R783+Q783+K783</f>
        <v>0</v>
      </c>
      <c r="U783" s="7" t="e">
        <f>T783/C783</f>
        <v>#DIV/0!</v>
      </c>
      <c r="X783" s="117" t="e">
        <f>U783*2</f>
        <v>#DIV/0!</v>
      </c>
      <c r="Z783" s="17">
        <f>Y783*8</f>
        <v>0</v>
      </c>
      <c r="AA783" s="17">
        <f>Y783*3.5</f>
        <v>0</v>
      </c>
      <c r="AB783" s="17">
        <f>Y783*0.9</f>
        <v>0</v>
      </c>
    </row>
    <row r="785" spans="1:28" s="42" customFormat="1" x14ac:dyDescent="0.25">
      <c r="A785" s="42">
        <v>179</v>
      </c>
      <c r="B785" s="42">
        <v>14</v>
      </c>
      <c r="C785" s="42">
        <v>1</v>
      </c>
      <c r="D785" s="42" t="s">
        <v>29</v>
      </c>
      <c r="E785" s="42" t="s">
        <v>509</v>
      </c>
      <c r="F785" s="42">
        <v>3</v>
      </c>
      <c r="G785" s="43">
        <f>+F785-O785/5</f>
        <v>2.89</v>
      </c>
      <c r="H785" s="44">
        <f>G785*7%</f>
        <v>0.20230000000000004</v>
      </c>
      <c r="I785" s="44">
        <f>G785+H785</f>
        <v>3.0923000000000003</v>
      </c>
      <c r="J785" s="42">
        <v>27</v>
      </c>
      <c r="K785" s="45">
        <f>I785*J785</f>
        <v>83.492100000000008</v>
      </c>
      <c r="L785" s="43" t="s">
        <v>30</v>
      </c>
      <c r="M785" s="42">
        <v>4</v>
      </c>
      <c r="N785" s="42">
        <v>0.44800000000000001</v>
      </c>
      <c r="O785" s="46">
        <v>0.55000000000000004</v>
      </c>
      <c r="P785" s="46">
        <v>350</v>
      </c>
      <c r="Q785" s="47">
        <f>N785*P785</f>
        <v>156.80000000000001</v>
      </c>
      <c r="R785" s="45">
        <f>G785*13</f>
        <v>37.57</v>
      </c>
      <c r="S785" s="45">
        <f>+R785+Q785+K785</f>
        <v>277.8621</v>
      </c>
      <c r="T785" s="45">
        <f>S785+S786+S787+S788+S789</f>
        <v>299.29709999999994</v>
      </c>
      <c r="U785" s="45">
        <f>T785/C785</f>
        <v>299.29709999999994</v>
      </c>
      <c r="X785" s="121">
        <f>U785*1.8</f>
        <v>538.73477999999989</v>
      </c>
      <c r="Y785" s="42">
        <v>539</v>
      </c>
      <c r="Z785" s="42">
        <f>Y785*8</f>
        <v>4312</v>
      </c>
      <c r="AA785" s="42">
        <f>Y785*3.5</f>
        <v>1886.5</v>
      </c>
      <c r="AB785" s="42">
        <f>Y785*0.9</f>
        <v>485.1</v>
      </c>
    </row>
    <row r="786" spans="1:28" s="18" customFormat="1" x14ac:dyDescent="0.25">
      <c r="E786" s="18" t="s">
        <v>510</v>
      </c>
      <c r="G786" s="5">
        <f>+F786-O786/5</f>
        <v>0</v>
      </c>
      <c r="H786" s="6">
        <f>G786*7%</f>
        <v>0</v>
      </c>
      <c r="I786" s="6">
        <f>G786+H786</f>
        <v>0</v>
      </c>
      <c r="K786" s="7">
        <f>I786*J786</f>
        <v>0</v>
      </c>
      <c r="L786" s="5" t="s">
        <v>30</v>
      </c>
      <c r="M786" s="13">
        <v>2</v>
      </c>
      <c r="N786" s="18">
        <v>2.8000000000000001E-2</v>
      </c>
      <c r="P786" s="13">
        <v>260</v>
      </c>
      <c r="Q786" s="9">
        <f>N786*P786</f>
        <v>7.28</v>
      </c>
      <c r="R786" s="8">
        <f>G786*13</f>
        <v>0</v>
      </c>
      <c r="S786" s="8">
        <f>+R786+Q786+K786</f>
        <v>7.28</v>
      </c>
      <c r="U786" s="8" t="e">
        <f>T786/C786</f>
        <v>#DIV/0!</v>
      </c>
      <c r="X786" s="116" t="e">
        <f>U786*1.8</f>
        <v>#DIV/0!</v>
      </c>
      <c r="Y786" s="18">
        <v>0</v>
      </c>
      <c r="Z786" s="18">
        <f>Y786*8</f>
        <v>0</v>
      </c>
      <c r="AA786" s="18">
        <f>Y786*3.5</f>
        <v>0</v>
      </c>
      <c r="AB786" s="18">
        <f>Y786*0.9</f>
        <v>0</v>
      </c>
    </row>
    <row r="787" spans="1:28" s="18" customFormat="1" x14ac:dyDescent="0.25">
      <c r="E787" s="17"/>
      <c r="G787" s="5">
        <f>+F787-O787/5</f>
        <v>0</v>
      </c>
      <c r="H787" s="6">
        <f>G787*7%</f>
        <v>0</v>
      </c>
      <c r="I787" s="6">
        <f>G787+H787</f>
        <v>0</v>
      </c>
      <c r="K787" s="7">
        <f>I787*J787</f>
        <v>0</v>
      </c>
      <c r="L787" s="5" t="s">
        <v>30</v>
      </c>
      <c r="M787" s="13">
        <v>2</v>
      </c>
      <c r="N787" s="18">
        <v>2.1000000000000001E-2</v>
      </c>
      <c r="P787" s="13">
        <v>260</v>
      </c>
      <c r="Q787" s="9">
        <f>N787*P787</f>
        <v>5.46</v>
      </c>
      <c r="R787" s="8">
        <f>G787*13</f>
        <v>0</v>
      </c>
      <c r="S787" s="8">
        <f>+R787+Q787+K787</f>
        <v>5.46</v>
      </c>
      <c r="U787" s="8" t="e">
        <f>T787/C787</f>
        <v>#DIV/0!</v>
      </c>
      <c r="X787" s="116" t="e">
        <f>U787*1.8</f>
        <v>#DIV/0!</v>
      </c>
      <c r="Y787" s="18">
        <v>0</v>
      </c>
      <c r="Z787" s="18">
        <f>Y787*8</f>
        <v>0</v>
      </c>
      <c r="AA787" s="18">
        <f>Y787*3.5</f>
        <v>0</v>
      </c>
      <c r="AB787" s="18">
        <f>Y787*0.9</f>
        <v>0</v>
      </c>
    </row>
    <row r="788" spans="1:28" s="18" customFormat="1" x14ac:dyDescent="0.25">
      <c r="E788" s="17"/>
      <c r="G788" s="5">
        <f>+F788-O788/5</f>
        <v>0</v>
      </c>
      <c r="H788" s="6">
        <f>G788*7%</f>
        <v>0</v>
      </c>
      <c r="I788" s="6">
        <f>G788+H788</f>
        <v>0</v>
      </c>
      <c r="K788" s="7">
        <f>I788*J788</f>
        <v>0</v>
      </c>
      <c r="L788" s="5" t="s">
        <v>30</v>
      </c>
      <c r="M788" s="13">
        <v>4</v>
      </c>
      <c r="N788" s="18">
        <v>3.3000000000000002E-2</v>
      </c>
      <c r="P788" s="13">
        <v>185</v>
      </c>
      <c r="Q788" s="9">
        <f>N788*P788</f>
        <v>6.1050000000000004</v>
      </c>
      <c r="R788" s="8">
        <f>G788*13</f>
        <v>0</v>
      </c>
      <c r="S788" s="8">
        <f>+R788+Q788+K788</f>
        <v>6.1050000000000004</v>
      </c>
      <c r="U788" s="8" t="e">
        <f>T788/C788</f>
        <v>#DIV/0!</v>
      </c>
      <c r="X788" s="116" t="e">
        <f>U788*1.8</f>
        <v>#DIV/0!</v>
      </c>
      <c r="Y788" s="18">
        <v>0</v>
      </c>
      <c r="Z788" s="18">
        <f>Y788*8</f>
        <v>0</v>
      </c>
      <c r="AA788" s="18">
        <f>Y788*3.5</f>
        <v>0</v>
      </c>
      <c r="AB788" s="18">
        <f>Y788*0.9</f>
        <v>0</v>
      </c>
    </row>
    <row r="789" spans="1:28" s="18" customFormat="1" x14ac:dyDescent="0.25">
      <c r="E789" s="17"/>
      <c r="G789" s="5">
        <f>+F789-O789/5</f>
        <v>0</v>
      </c>
      <c r="H789" s="6">
        <f>G789*7%</f>
        <v>0</v>
      </c>
      <c r="I789" s="6">
        <f>G789+H789</f>
        <v>0</v>
      </c>
      <c r="K789" s="7">
        <f>I789*J789</f>
        <v>0</v>
      </c>
      <c r="L789" s="5" t="s">
        <v>30</v>
      </c>
      <c r="M789" s="13">
        <v>2</v>
      </c>
      <c r="N789" s="18">
        <v>1.4E-2</v>
      </c>
      <c r="P789" s="13">
        <v>185</v>
      </c>
      <c r="Q789" s="9">
        <f>N789*P789</f>
        <v>2.59</v>
      </c>
      <c r="R789" s="8">
        <f>G789*13</f>
        <v>0</v>
      </c>
      <c r="S789" s="8">
        <f>+R789+Q789+K789</f>
        <v>2.59</v>
      </c>
      <c r="U789" s="8" t="e">
        <f>T789/C789</f>
        <v>#DIV/0!</v>
      </c>
      <c r="X789" s="116" t="e">
        <f>U789*1.8</f>
        <v>#DIV/0!</v>
      </c>
      <c r="Y789" s="18">
        <v>0</v>
      </c>
      <c r="Z789" s="18">
        <f>Y789*8</f>
        <v>0</v>
      </c>
      <c r="AA789" s="18">
        <f>Y789*3.5</f>
        <v>0</v>
      </c>
      <c r="AB789" s="18">
        <f>Y789*0.9</f>
        <v>0</v>
      </c>
    </row>
    <row r="791" spans="1:28" s="17" customFormat="1" x14ac:dyDescent="0.25">
      <c r="A791" s="17">
        <v>180</v>
      </c>
      <c r="B791" s="17">
        <v>10</v>
      </c>
      <c r="C791" s="17">
        <v>1</v>
      </c>
      <c r="D791" s="18" t="s">
        <v>29</v>
      </c>
      <c r="E791" s="18" t="s">
        <v>511</v>
      </c>
      <c r="F791" s="17">
        <v>1.9</v>
      </c>
      <c r="G791" s="10">
        <f>+F791-O791/5</f>
        <v>1.88</v>
      </c>
      <c r="H791" s="11">
        <f>G791*7%</f>
        <v>0.13159999999999999</v>
      </c>
      <c r="I791" s="11">
        <f>G791+H791</f>
        <v>2.0116000000000001</v>
      </c>
      <c r="J791" s="17">
        <v>18</v>
      </c>
      <c r="K791" s="7">
        <f>I791*J791</f>
        <v>36.208800000000004</v>
      </c>
      <c r="L791" s="5" t="s">
        <v>33</v>
      </c>
      <c r="M791" s="17">
        <v>9</v>
      </c>
      <c r="N791" s="17">
        <v>0.05</v>
      </c>
      <c r="O791" s="13">
        <v>0.1</v>
      </c>
      <c r="P791" s="13">
        <v>85</v>
      </c>
      <c r="Q791" s="9">
        <f>N791*P791</f>
        <v>4.25</v>
      </c>
      <c r="R791" s="7">
        <f>G791*13</f>
        <v>24.439999999999998</v>
      </c>
      <c r="S791" s="7">
        <f>+R791+Q791+K791</f>
        <v>64.898799999999994</v>
      </c>
      <c r="T791" s="7">
        <f>S791+S792</f>
        <v>70.398799999999994</v>
      </c>
      <c r="U791" s="7">
        <f>T791/C791</f>
        <v>70.398799999999994</v>
      </c>
      <c r="X791" s="117">
        <f>U791*2</f>
        <v>140.79759999999999</v>
      </c>
      <c r="Y791" s="17">
        <v>139</v>
      </c>
      <c r="Z791" s="17">
        <f>Y791*8</f>
        <v>1112</v>
      </c>
      <c r="AA791" s="17">
        <f>Y791*3.5</f>
        <v>486.5</v>
      </c>
      <c r="AB791" s="17">
        <f>Y791*0.9</f>
        <v>125.10000000000001</v>
      </c>
    </row>
    <row r="792" spans="1:28" s="17" customFormat="1" x14ac:dyDescent="0.25">
      <c r="E792" s="17" t="s">
        <v>512</v>
      </c>
      <c r="G792" s="10">
        <f>+F792-O792/5</f>
        <v>0</v>
      </c>
      <c r="H792" s="11">
        <f>G792*7%</f>
        <v>0</v>
      </c>
      <c r="I792" s="11">
        <f>G792+H792</f>
        <v>0</v>
      </c>
      <c r="J792" s="13"/>
      <c r="K792" s="7">
        <f>I792*J792</f>
        <v>0</v>
      </c>
      <c r="L792" s="5" t="s">
        <v>30</v>
      </c>
      <c r="M792" s="13">
        <v>8</v>
      </c>
      <c r="N792" s="17">
        <v>0.05</v>
      </c>
      <c r="P792" s="13">
        <v>110</v>
      </c>
      <c r="Q792" s="9">
        <f>N792*P792</f>
        <v>5.5</v>
      </c>
      <c r="R792" s="7">
        <f>G792*6</f>
        <v>0</v>
      </c>
      <c r="S792" s="7">
        <f>+R792+Q792+K792</f>
        <v>5.5</v>
      </c>
      <c r="U792" s="7" t="e">
        <f>T792/C792</f>
        <v>#DIV/0!</v>
      </c>
      <c r="X792" s="117" t="e">
        <f>U792*2</f>
        <v>#DIV/0!</v>
      </c>
      <c r="Z792" s="17">
        <f>Y792*8</f>
        <v>0</v>
      </c>
      <c r="AA792" s="17">
        <f>Y792*3.5</f>
        <v>0</v>
      </c>
      <c r="AB792" s="17">
        <f>Y792*0.9</f>
        <v>0</v>
      </c>
    </row>
    <row r="794" spans="1:28" s="42" customFormat="1" x14ac:dyDescent="0.25">
      <c r="A794" s="42">
        <v>181</v>
      </c>
      <c r="B794" s="42">
        <v>10</v>
      </c>
      <c r="C794" s="42">
        <v>1</v>
      </c>
      <c r="D794" s="42" t="s">
        <v>141</v>
      </c>
      <c r="E794" s="42" t="s">
        <v>514</v>
      </c>
      <c r="F794" s="42">
        <v>1.8</v>
      </c>
      <c r="G794" s="43">
        <f>+F794-O794/5</f>
        <v>1.76</v>
      </c>
      <c r="H794" s="44">
        <f>G794*7%</f>
        <v>0.12320000000000002</v>
      </c>
      <c r="I794" s="44">
        <f>G794+H794</f>
        <v>1.8832</v>
      </c>
      <c r="J794" s="42">
        <v>18</v>
      </c>
      <c r="K794" s="45">
        <f>I794*J794</f>
        <v>33.897599999999997</v>
      </c>
      <c r="L794" s="43" t="s">
        <v>30</v>
      </c>
      <c r="M794" s="42">
        <v>70</v>
      </c>
      <c r="N794" s="42">
        <v>0.2</v>
      </c>
      <c r="O794" s="46">
        <v>0.2</v>
      </c>
      <c r="P794" s="46">
        <v>110</v>
      </c>
      <c r="Q794" s="47">
        <f>N794*P794</f>
        <v>22</v>
      </c>
      <c r="R794" s="45">
        <f>G794*13</f>
        <v>22.88</v>
      </c>
      <c r="S794" s="45">
        <f>+R794+Q794+K794</f>
        <v>78.777599999999993</v>
      </c>
      <c r="T794" s="45">
        <f>S794+S795</f>
        <v>78.777599999999993</v>
      </c>
      <c r="U794" s="45">
        <f>T794/C794</f>
        <v>78.777599999999993</v>
      </c>
      <c r="X794" s="121">
        <f>U794*2</f>
        <v>157.55519999999999</v>
      </c>
      <c r="Y794" s="42">
        <v>159</v>
      </c>
      <c r="Z794" s="42">
        <f>Y794*8</f>
        <v>1272</v>
      </c>
      <c r="AA794" s="42">
        <f>Y794*3.5</f>
        <v>556.5</v>
      </c>
      <c r="AB794" s="42">
        <f>Y794*0.9</f>
        <v>143.1</v>
      </c>
    </row>
    <row r="795" spans="1:28" s="17" customFormat="1" x14ac:dyDescent="0.25">
      <c r="E795" s="18" t="s">
        <v>513</v>
      </c>
      <c r="G795" s="10">
        <f>+F795-O795/5</f>
        <v>0</v>
      </c>
      <c r="H795" s="11">
        <f>G795*7%</f>
        <v>0</v>
      </c>
      <c r="I795" s="11">
        <f>G795+H795</f>
        <v>0</v>
      </c>
      <c r="J795" s="13"/>
      <c r="K795" s="7">
        <f>I795*J795</f>
        <v>0</v>
      </c>
      <c r="L795" s="5"/>
      <c r="M795" s="13"/>
      <c r="P795" s="13"/>
      <c r="Q795" s="9"/>
      <c r="R795" s="7">
        <f>G795*13</f>
        <v>0</v>
      </c>
      <c r="S795" s="7">
        <f>+R795+Q795+K795</f>
        <v>0</v>
      </c>
      <c r="U795" s="7" t="e">
        <f>T795/C795</f>
        <v>#DIV/0!</v>
      </c>
      <c r="X795" s="117" t="e">
        <f>U795*2</f>
        <v>#DIV/0!</v>
      </c>
      <c r="Z795" s="17">
        <f>Y795*8</f>
        <v>0</v>
      </c>
      <c r="AA795" s="17">
        <f>Y795*3.5</f>
        <v>0</v>
      </c>
      <c r="AB795" s="17">
        <f>Y795*0.9</f>
        <v>0</v>
      </c>
    </row>
    <row r="797" spans="1:28" s="17" customFormat="1" x14ac:dyDescent="0.25">
      <c r="A797" s="17">
        <v>182</v>
      </c>
      <c r="B797" s="17">
        <v>10</v>
      </c>
      <c r="C797" s="17">
        <v>1</v>
      </c>
      <c r="D797" s="17" t="s">
        <v>29</v>
      </c>
      <c r="E797" s="17" t="s">
        <v>515</v>
      </c>
      <c r="F797" s="17">
        <v>2.4</v>
      </c>
      <c r="G797" s="10">
        <f>+F797-O797/5</f>
        <v>2.2599999999999998</v>
      </c>
      <c r="H797" s="11">
        <f>G797*7%</f>
        <v>0.15820000000000001</v>
      </c>
      <c r="I797" s="11">
        <f>G797+H797</f>
        <v>2.4181999999999997</v>
      </c>
      <c r="J797" s="17">
        <v>18</v>
      </c>
      <c r="K797" s="7">
        <f>I797*J797</f>
        <v>43.527599999999993</v>
      </c>
      <c r="L797" s="10" t="s">
        <v>33</v>
      </c>
      <c r="M797" s="17">
        <v>1</v>
      </c>
      <c r="N797" s="17">
        <v>0.6</v>
      </c>
      <c r="O797" s="13">
        <v>0.7</v>
      </c>
      <c r="P797" s="13">
        <v>60</v>
      </c>
      <c r="Q797" s="9">
        <f>N797*P797</f>
        <v>36</v>
      </c>
      <c r="R797" s="7">
        <f>G797*13</f>
        <v>29.379999999999995</v>
      </c>
      <c r="S797" s="7">
        <f>+R797+Q797+K797</f>
        <v>108.90759999999999</v>
      </c>
      <c r="T797" s="7">
        <f>S797+S798</f>
        <v>119.90759999999999</v>
      </c>
      <c r="U797" s="7">
        <f>T797/C797</f>
        <v>119.90759999999999</v>
      </c>
      <c r="X797" s="117">
        <f>U797*1.8</f>
        <v>215.83367999999999</v>
      </c>
      <c r="Y797" s="17">
        <v>219</v>
      </c>
      <c r="Z797" s="17">
        <f>Y797*8</f>
        <v>1752</v>
      </c>
      <c r="AA797" s="17">
        <f>Y797*3.5</f>
        <v>766.5</v>
      </c>
      <c r="AB797" s="17">
        <f>Y797*0.9</f>
        <v>197.1</v>
      </c>
    </row>
    <row r="798" spans="1:28" s="17" customFormat="1" x14ac:dyDescent="0.25">
      <c r="E798" s="17" t="s">
        <v>516</v>
      </c>
      <c r="G798" s="10">
        <f>+F798-O798/5</f>
        <v>0</v>
      </c>
      <c r="H798" s="11">
        <f>G798*7%</f>
        <v>0</v>
      </c>
      <c r="I798" s="11">
        <f>G798+H798</f>
        <v>0</v>
      </c>
      <c r="J798" s="17">
        <v>18</v>
      </c>
      <c r="K798" s="7">
        <f>I798*J798</f>
        <v>0</v>
      </c>
      <c r="L798" s="10" t="s">
        <v>30</v>
      </c>
      <c r="M798" s="70">
        <v>16</v>
      </c>
      <c r="N798" s="17">
        <v>0.1</v>
      </c>
      <c r="P798" s="13">
        <v>110</v>
      </c>
      <c r="Q798" s="9">
        <f>N798*P798</f>
        <v>11</v>
      </c>
      <c r="R798" s="7">
        <f>G798*13</f>
        <v>0</v>
      </c>
      <c r="S798" s="7">
        <f>+R798+Q798+K798</f>
        <v>11</v>
      </c>
      <c r="U798" s="7" t="e">
        <f>T798/C798</f>
        <v>#DIV/0!</v>
      </c>
      <c r="X798" s="117" t="e">
        <f>U798*1.8</f>
        <v>#DIV/0!</v>
      </c>
      <c r="Y798" s="17">
        <v>0</v>
      </c>
      <c r="Z798" s="17">
        <f>Y798*8</f>
        <v>0</v>
      </c>
      <c r="AA798" s="17">
        <f>Y798*3.5</f>
        <v>0</v>
      </c>
      <c r="AB798" s="17">
        <f>Y798*0.9</f>
        <v>0</v>
      </c>
    </row>
    <row r="799" spans="1:28" s="17" customFormat="1" x14ac:dyDescent="0.25">
      <c r="X799" s="117"/>
    </row>
    <row r="800" spans="1:28" s="17" customFormat="1" x14ac:dyDescent="0.25">
      <c r="A800" s="17">
        <v>183</v>
      </c>
      <c r="B800" s="17">
        <v>14</v>
      </c>
      <c r="C800" s="17">
        <v>1</v>
      </c>
      <c r="D800" s="17" t="s">
        <v>36</v>
      </c>
      <c r="E800" s="17" t="s">
        <v>517</v>
      </c>
      <c r="F800" s="17">
        <v>1.6</v>
      </c>
      <c r="G800" s="10">
        <f>+F800-O800/5</f>
        <v>1.57</v>
      </c>
      <c r="H800" s="11">
        <f>G800*7%</f>
        <v>0.10990000000000001</v>
      </c>
      <c r="I800" s="11">
        <f>G800+H800</f>
        <v>1.6799000000000002</v>
      </c>
      <c r="J800" s="17">
        <v>27</v>
      </c>
      <c r="K800" s="7">
        <f>I800*J800</f>
        <v>45.357300000000002</v>
      </c>
      <c r="L800" s="10" t="s">
        <v>30</v>
      </c>
      <c r="M800" s="17">
        <v>14</v>
      </c>
      <c r="N800" s="17">
        <v>0.15</v>
      </c>
      <c r="O800" s="13">
        <v>0.15</v>
      </c>
      <c r="P800" s="13">
        <v>260</v>
      </c>
      <c r="Q800" s="9">
        <f>N800*P800</f>
        <v>39</v>
      </c>
      <c r="R800" s="7">
        <f>G800*13</f>
        <v>20.41</v>
      </c>
      <c r="S800" s="7">
        <f>+R800+Q800+K800</f>
        <v>104.76730000000001</v>
      </c>
      <c r="T800" s="7">
        <f>S800+S801</f>
        <v>104.76730000000001</v>
      </c>
      <c r="U800" s="7">
        <f>T800/C800</f>
        <v>104.76730000000001</v>
      </c>
      <c r="X800" s="117">
        <f>U800*1.8</f>
        <v>188.58114</v>
      </c>
      <c r="Y800" s="17">
        <v>189</v>
      </c>
      <c r="Z800" s="17">
        <f>Y800*8</f>
        <v>1512</v>
      </c>
      <c r="AA800" s="17">
        <f>Y800*3.5</f>
        <v>661.5</v>
      </c>
      <c r="AB800" s="17">
        <f>Y800*0.9</f>
        <v>170.1</v>
      </c>
    </row>
    <row r="801" spans="1:28" s="17" customFormat="1" x14ac:dyDescent="0.25">
      <c r="E801" s="17" t="s">
        <v>518</v>
      </c>
      <c r="G801" s="10">
        <f>+F801-O801/5</f>
        <v>0</v>
      </c>
      <c r="H801" s="11">
        <f>G801*7%</f>
        <v>0</v>
      </c>
      <c r="I801" s="11">
        <f>G801+H801</f>
        <v>0</v>
      </c>
      <c r="J801" s="13"/>
      <c r="K801" s="7">
        <f>I801*J801</f>
        <v>0</v>
      </c>
      <c r="L801" s="10"/>
      <c r="M801" s="13"/>
      <c r="P801" s="13"/>
      <c r="Q801" s="9"/>
      <c r="R801" s="7">
        <f>G801*13</f>
        <v>0</v>
      </c>
      <c r="S801" s="7">
        <f>+R801+Q801+K801</f>
        <v>0</v>
      </c>
      <c r="U801" s="7" t="e">
        <f>T801/C801</f>
        <v>#DIV/0!</v>
      </c>
      <c r="X801" s="117" t="e">
        <f>U801*2</f>
        <v>#DIV/0!</v>
      </c>
      <c r="Z801" s="17">
        <f>Y801*8</f>
        <v>0</v>
      </c>
      <c r="AA801" s="17">
        <f>Y801*3.5</f>
        <v>0</v>
      </c>
      <c r="AB801" s="17">
        <f>Y801*0.9</f>
        <v>0</v>
      </c>
    </row>
    <row r="802" spans="1:28" s="17" customFormat="1" x14ac:dyDescent="0.25">
      <c r="X802" s="117"/>
    </row>
    <row r="803" spans="1:28" s="17" customFormat="1" ht="14.25" customHeight="1" x14ac:dyDescent="0.25">
      <c r="A803" s="17">
        <v>184</v>
      </c>
      <c r="B803" s="17">
        <v>10</v>
      </c>
      <c r="C803" s="17">
        <v>1</v>
      </c>
      <c r="D803" s="17" t="s">
        <v>97</v>
      </c>
      <c r="E803" s="17" t="s">
        <v>534</v>
      </c>
      <c r="F803" s="17">
        <v>8.8000000000000007</v>
      </c>
      <c r="G803" s="10">
        <f>+F803-O803/5</f>
        <v>8.5</v>
      </c>
      <c r="H803" s="11">
        <f>G803*7%</f>
        <v>0.59500000000000008</v>
      </c>
      <c r="I803" s="11">
        <f>G803+H803</f>
        <v>9.0950000000000006</v>
      </c>
      <c r="J803" s="17">
        <v>18</v>
      </c>
      <c r="K803" s="7">
        <f>I803*J803</f>
        <v>163.71</v>
      </c>
      <c r="L803" s="10" t="s">
        <v>32</v>
      </c>
      <c r="M803" s="17">
        <v>70</v>
      </c>
      <c r="N803" s="17">
        <v>1.5</v>
      </c>
      <c r="O803" s="13">
        <v>1.5</v>
      </c>
      <c r="P803" s="13">
        <v>55</v>
      </c>
      <c r="Q803" s="9">
        <f>N803*P803</f>
        <v>82.5</v>
      </c>
      <c r="R803" s="7">
        <f>G803*13</f>
        <v>110.5</v>
      </c>
      <c r="S803" s="7">
        <f>+R803+Q803+K803</f>
        <v>356.71000000000004</v>
      </c>
      <c r="T803" s="7">
        <f>S803+S804</f>
        <v>356.71000000000004</v>
      </c>
      <c r="U803" s="7">
        <f>T803/C803</f>
        <v>356.71000000000004</v>
      </c>
      <c r="X803" s="117">
        <f>U803*1.8</f>
        <v>642.07800000000009</v>
      </c>
      <c r="Y803" s="17">
        <v>639</v>
      </c>
      <c r="Z803" s="17">
        <f>Y803*8</f>
        <v>5112</v>
      </c>
      <c r="AA803" s="17">
        <f>Y803*3.5</f>
        <v>2236.5</v>
      </c>
      <c r="AB803" s="17">
        <f>Y803*0.9</f>
        <v>575.1</v>
      </c>
    </row>
    <row r="804" spans="1:28" s="17" customFormat="1" x14ac:dyDescent="0.25">
      <c r="E804" s="17" t="s">
        <v>519</v>
      </c>
      <c r="G804" s="10">
        <f>+F804-O804/5</f>
        <v>0</v>
      </c>
      <c r="H804" s="11">
        <f>G804*7%</f>
        <v>0</v>
      </c>
      <c r="I804" s="11">
        <f>G804+H804</f>
        <v>0</v>
      </c>
      <c r="J804" s="13"/>
      <c r="K804" s="7">
        <f>I804*J804</f>
        <v>0</v>
      </c>
      <c r="L804" s="10"/>
      <c r="M804" s="13"/>
      <c r="P804" s="13"/>
      <c r="Q804" s="9"/>
      <c r="R804" s="7">
        <f>G804*13</f>
        <v>0</v>
      </c>
      <c r="S804" s="7">
        <f>+R804+Q804+K804</f>
        <v>0</v>
      </c>
      <c r="U804" s="7" t="e">
        <f>T804/C804</f>
        <v>#DIV/0!</v>
      </c>
      <c r="X804" s="117" t="e">
        <f>U804*2</f>
        <v>#DIV/0!</v>
      </c>
      <c r="Z804" s="17">
        <f>Y804*8</f>
        <v>0</v>
      </c>
      <c r="AA804" s="17">
        <f>Y804*3.5</f>
        <v>0</v>
      </c>
      <c r="AB804" s="17">
        <f>Y804*0.9</f>
        <v>0</v>
      </c>
    </row>
    <row r="805" spans="1:28" s="17" customFormat="1" x14ac:dyDescent="0.25">
      <c r="X805" s="117"/>
    </row>
    <row r="806" spans="1:28" s="17" customFormat="1" x14ac:dyDescent="0.25">
      <c r="A806" s="17">
        <v>185</v>
      </c>
      <c r="B806" s="17">
        <v>10</v>
      </c>
      <c r="C806" s="17">
        <v>1</v>
      </c>
      <c r="D806" s="17" t="s">
        <v>36</v>
      </c>
      <c r="E806" s="17" t="s">
        <v>520</v>
      </c>
      <c r="F806" s="17">
        <v>1.5</v>
      </c>
      <c r="G806" s="10">
        <f>+F806-O806/5</f>
        <v>1.46</v>
      </c>
      <c r="H806" s="11">
        <f>G806*7%</f>
        <v>0.10220000000000001</v>
      </c>
      <c r="I806" s="11">
        <f>G806+H806</f>
        <v>1.5622</v>
      </c>
      <c r="J806" s="17">
        <v>18</v>
      </c>
      <c r="K806" s="7">
        <f>I806*J806</f>
        <v>28.119600000000002</v>
      </c>
      <c r="L806" s="10" t="s">
        <v>30</v>
      </c>
      <c r="M806" s="17">
        <v>58</v>
      </c>
      <c r="N806" s="17">
        <v>0.2</v>
      </c>
      <c r="O806" s="13">
        <v>0.2</v>
      </c>
      <c r="P806" s="13">
        <v>110</v>
      </c>
      <c r="Q806" s="9">
        <f>N806*P806</f>
        <v>22</v>
      </c>
      <c r="R806" s="7">
        <f>G806*13</f>
        <v>18.98</v>
      </c>
      <c r="S806" s="7">
        <f>+R806+Q806+K806</f>
        <v>69.099600000000009</v>
      </c>
      <c r="T806" s="7">
        <f>S806+S807</f>
        <v>69.099600000000009</v>
      </c>
      <c r="U806" s="7">
        <f>T806/C806</f>
        <v>69.099600000000009</v>
      </c>
      <c r="X806" s="117">
        <f>U806*2</f>
        <v>138.19920000000002</v>
      </c>
      <c r="Y806" s="17">
        <v>139</v>
      </c>
      <c r="Z806" s="17">
        <f>Y806*8</f>
        <v>1112</v>
      </c>
      <c r="AA806" s="17">
        <f>Y806*3.5</f>
        <v>486.5</v>
      </c>
      <c r="AB806" s="17">
        <f>Y806*0.9</f>
        <v>125.10000000000001</v>
      </c>
    </row>
    <row r="807" spans="1:28" s="17" customFormat="1" x14ac:dyDescent="0.25">
      <c r="E807" s="17" t="s">
        <v>521</v>
      </c>
      <c r="G807" s="10">
        <f>+F807-O807/5</f>
        <v>0</v>
      </c>
      <c r="H807" s="11">
        <f>G807*7%</f>
        <v>0</v>
      </c>
      <c r="I807" s="11">
        <f>G807+H807</f>
        <v>0</v>
      </c>
      <c r="J807" s="13"/>
      <c r="K807" s="7">
        <f>I807*J807</f>
        <v>0</v>
      </c>
      <c r="L807" s="10"/>
      <c r="M807" s="13"/>
      <c r="P807" s="13"/>
      <c r="Q807" s="9"/>
      <c r="R807" s="7">
        <f>G807*13</f>
        <v>0</v>
      </c>
      <c r="S807" s="7">
        <f>+R807+Q807+K807</f>
        <v>0</v>
      </c>
      <c r="U807" s="7" t="e">
        <f>T807/C807</f>
        <v>#DIV/0!</v>
      </c>
      <c r="X807" s="117" t="e">
        <f>U807*2</f>
        <v>#DIV/0!</v>
      </c>
      <c r="Z807" s="17">
        <f>Y807*8</f>
        <v>0</v>
      </c>
      <c r="AA807" s="17">
        <f>Y807*3.5</f>
        <v>0</v>
      </c>
      <c r="AB807" s="17">
        <f>Y807*0.9</f>
        <v>0</v>
      </c>
    </row>
    <row r="808" spans="1:28" s="17" customFormat="1" x14ac:dyDescent="0.25">
      <c r="X808" s="117"/>
    </row>
    <row r="809" spans="1:28" s="17" customFormat="1" ht="14.25" customHeight="1" x14ac:dyDescent="0.25">
      <c r="A809" s="17">
        <v>186</v>
      </c>
      <c r="B809" s="17">
        <v>10</v>
      </c>
      <c r="C809" s="17">
        <v>1</v>
      </c>
      <c r="D809" s="17" t="s">
        <v>29</v>
      </c>
      <c r="E809" s="17" t="s">
        <v>522</v>
      </c>
      <c r="F809" s="17">
        <v>3.5</v>
      </c>
      <c r="G809" s="10">
        <f>+F809-O809/5</f>
        <v>3.4</v>
      </c>
      <c r="H809" s="11">
        <f>G809*7%</f>
        <v>0.23800000000000002</v>
      </c>
      <c r="I809" s="11">
        <f>G809+H809</f>
        <v>3.6379999999999999</v>
      </c>
      <c r="J809" s="17">
        <v>18</v>
      </c>
      <c r="K809" s="7">
        <f>I809*J809</f>
        <v>65.483999999999995</v>
      </c>
      <c r="L809" s="10" t="s">
        <v>30</v>
      </c>
      <c r="M809" s="17">
        <v>11</v>
      </c>
      <c r="N809" s="17">
        <v>0.5</v>
      </c>
      <c r="O809" s="13">
        <v>0.5</v>
      </c>
      <c r="P809" s="13">
        <v>260</v>
      </c>
      <c r="Q809" s="9">
        <f>N809*P809</f>
        <v>130</v>
      </c>
      <c r="R809" s="7">
        <f>G809*13</f>
        <v>44.199999999999996</v>
      </c>
      <c r="S809" s="7">
        <f>+R809+Q809+K809</f>
        <v>239.68399999999997</v>
      </c>
      <c r="T809" s="7">
        <f>S809+S810</f>
        <v>239.68399999999997</v>
      </c>
      <c r="U809" s="7">
        <f>T809/C809</f>
        <v>239.68399999999997</v>
      </c>
      <c r="X809" s="117">
        <f>U809*1.8</f>
        <v>431.43119999999993</v>
      </c>
      <c r="Y809" s="17">
        <v>429</v>
      </c>
      <c r="Z809" s="17">
        <f>Y809*8</f>
        <v>3432</v>
      </c>
      <c r="AA809" s="17">
        <f>Y809*3.5</f>
        <v>1501.5</v>
      </c>
      <c r="AB809" s="17">
        <f>Y809*0.9</f>
        <v>386.1</v>
      </c>
    </row>
    <row r="810" spans="1:28" s="17" customFormat="1" x14ac:dyDescent="0.25">
      <c r="E810" s="17" t="s">
        <v>523</v>
      </c>
      <c r="G810" s="10">
        <f>+F810-O810/5</f>
        <v>0</v>
      </c>
      <c r="H810" s="11">
        <f>G810*7%</f>
        <v>0</v>
      </c>
      <c r="I810" s="11">
        <f>G810+H810</f>
        <v>0</v>
      </c>
      <c r="J810" s="13"/>
      <c r="K810" s="7">
        <f>I810*J810</f>
        <v>0</v>
      </c>
      <c r="L810" s="10"/>
      <c r="M810" s="13"/>
      <c r="P810" s="13"/>
      <c r="Q810" s="9"/>
      <c r="R810" s="7">
        <f>G810*13</f>
        <v>0</v>
      </c>
      <c r="S810" s="7">
        <f>+R810+Q810+K810</f>
        <v>0</v>
      </c>
      <c r="U810" s="7" t="e">
        <f>T810/C810</f>
        <v>#DIV/0!</v>
      </c>
      <c r="X810" s="117" t="e">
        <f>U810*2</f>
        <v>#DIV/0!</v>
      </c>
      <c r="Z810" s="17">
        <f>Y810*8</f>
        <v>0</v>
      </c>
      <c r="AA810" s="17">
        <f>Y810*3.5</f>
        <v>0</v>
      </c>
      <c r="AB810" s="17">
        <f>Y810*0.9</f>
        <v>0</v>
      </c>
    </row>
    <row r="811" spans="1:28" s="17" customFormat="1" x14ac:dyDescent="0.25">
      <c r="X811" s="117"/>
    </row>
    <row r="812" spans="1:28" s="17" customFormat="1" x14ac:dyDescent="0.25">
      <c r="A812" s="17">
        <v>187</v>
      </c>
      <c r="B812" s="17">
        <v>10</v>
      </c>
      <c r="C812" s="17">
        <v>1</v>
      </c>
      <c r="D812" s="17" t="s">
        <v>29</v>
      </c>
      <c r="E812" s="17" t="s">
        <v>525</v>
      </c>
      <c r="F812" s="17">
        <v>3.6</v>
      </c>
      <c r="G812" s="10">
        <f>+F812-O812/5</f>
        <v>3.5</v>
      </c>
      <c r="H812" s="11">
        <f>G812*7%</f>
        <v>0.24500000000000002</v>
      </c>
      <c r="I812" s="11">
        <f>G812+H812</f>
        <v>3.7450000000000001</v>
      </c>
      <c r="J812" s="17">
        <v>18</v>
      </c>
      <c r="K812" s="7">
        <f>I812*J812</f>
        <v>67.41</v>
      </c>
      <c r="L812" s="10" t="s">
        <v>30</v>
      </c>
      <c r="M812" s="17">
        <v>2</v>
      </c>
      <c r="N812" s="17">
        <v>0.32</v>
      </c>
      <c r="O812" s="13">
        <v>0.5</v>
      </c>
      <c r="P812" s="13">
        <v>350</v>
      </c>
      <c r="Q812" s="9">
        <f>N812*P812</f>
        <v>112</v>
      </c>
      <c r="R812" s="7">
        <f>G812*13</f>
        <v>45.5</v>
      </c>
      <c r="S812" s="7">
        <f>+R812+Q812+K812</f>
        <v>224.91</v>
      </c>
      <c r="T812" s="7">
        <f>S812+S813</f>
        <v>260.90999999999997</v>
      </c>
      <c r="U812" s="7">
        <f>T812/C812</f>
        <v>260.90999999999997</v>
      </c>
      <c r="X812" s="117">
        <f>U812*1.8</f>
        <v>469.63799999999998</v>
      </c>
      <c r="Y812" s="17">
        <v>469</v>
      </c>
      <c r="Z812" s="17">
        <f>Y812*8</f>
        <v>3752</v>
      </c>
      <c r="AA812" s="17">
        <f>Y812*3.5</f>
        <v>1641.5</v>
      </c>
      <c r="AB812" s="17">
        <f>Y812*0.9</f>
        <v>422.1</v>
      </c>
    </row>
    <row r="813" spans="1:28" s="17" customFormat="1" x14ac:dyDescent="0.25">
      <c r="E813" s="17" t="s">
        <v>524</v>
      </c>
      <c r="G813" s="10">
        <f>+F813-O813/5</f>
        <v>0</v>
      </c>
      <c r="H813" s="11">
        <f>G813*7%</f>
        <v>0</v>
      </c>
      <c r="I813" s="11">
        <f>G813+H813</f>
        <v>0</v>
      </c>
      <c r="J813" s="13"/>
      <c r="K813" s="7">
        <f>I813*J813</f>
        <v>0</v>
      </c>
      <c r="L813" s="10" t="s">
        <v>30</v>
      </c>
      <c r="M813" s="13">
        <v>16</v>
      </c>
      <c r="N813" s="17">
        <v>0.18</v>
      </c>
      <c r="P813" s="13">
        <v>200</v>
      </c>
      <c r="Q813" s="9">
        <f>N813*P813</f>
        <v>36</v>
      </c>
      <c r="R813" s="7">
        <f>G813*13</f>
        <v>0</v>
      </c>
      <c r="S813" s="7">
        <f>+R813+Q813+K813</f>
        <v>36</v>
      </c>
      <c r="U813" s="7" t="e">
        <f>T813/C813</f>
        <v>#DIV/0!</v>
      </c>
      <c r="X813" s="117" t="e">
        <f>U813*1.8</f>
        <v>#DIV/0!</v>
      </c>
      <c r="Z813" s="17">
        <f>Y813*8</f>
        <v>0</v>
      </c>
      <c r="AA813" s="17">
        <f>Y813*3.5</f>
        <v>0</v>
      </c>
      <c r="AB813" s="17">
        <f>Y813*0.9</f>
        <v>0</v>
      </c>
    </row>
    <row r="814" spans="1:28" s="17" customFormat="1" x14ac:dyDescent="0.25">
      <c r="X814" s="117"/>
    </row>
    <row r="815" spans="1:28" s="17" customFormat="1" x14ac:dyDescent="0.25">
      <c r="A815" s="17">
        <v>188</v>
      </c>
      <c r="B815" s="17">
        <v>925</v>
      </c>
      <c r="C815" s="17">
        <v>1</v>
      </c>
      <c r="D815" s="17" t="s">
        <v>141</v>
      </c>
      <c r="E815" s="17" t="s">
        <v>526</v>
      </c>
      <c r="F815" s="17">
        <v>2</v>
      </c>
      <c r="G815" s="10">
        <f>+F815-O815/5</f>
        <v>1.98</v>
      </c>
      <c r="H815" s="11">
        <f>G815*7%</f>
        <v>0.1386</v>
      </c>
      <c r="I815" s="11">
        <f>G815+H815</f>
        <v>2.1185999999999998</v>
      </c>
      <c r="J815" s="17">
        <v>1</v>
      </c>
      <c r="K815" s="7">
        <f>I815*J815</f>
        <v>2.1185999999999998</v>
      </c>
      <c r="L815" s="10" t="s">
        <v>32</v>
      </c>
      <c r="M815" s="17">
        <v>9</v>
      </c>
      <c r="N815" s="17">
        <v>0.06</v>
      </c>
      <c r="O815" s="13">
        <v>0.1</v>
      </c>
      <c r="P815" s="13">
        <v>85</v>
      </c>
      <c r="Q815" s="9">
        <f>N815*P815</f>
        <v>5.0999999999999996</v>
      </c>
      <c r="R815" s="7">
        <f>G815*6</f>
        <v>11.879999999999999</v>
      </c>
      <c r="S815" s="7">
        <f>+R815+Q815+K815</f>
        <v>19.098599999999998</v>
      </c>
      <c r="T815" s="7">
        <f>S815+S816</f>
        <v>22.498599999999996</v>
      </c>
      <c r="U815" s="7">
        <f>T815/C815</f>
        <v>22.498599999999996</v>
      </c>
      <c r="X815" s="117">
        <f>U815*2</f>
        <v>44.997199999999992</v>
      </c>
      <c r="Y815" s="17">
        <v>39</v>
      </c>
      <c r="Z815" s="17">
        <f>Y815*8</f>
        <v>312</v>
      </c>
      <c r="AA815" s="17">
        <f>Y815*3.5</f>
        <v>136.5</v>
      </c>
      <c r="AB815" s="17">
        <f>Y815*0.9</f>
        <v>35.1</v>
      </c>
    </row>
    <row r="816" spans="1:28" s="17" customFormat="1" x14ac:dyDescent="0.25">
      <c r="E816" s="17" t="s">
        <v>527</v>
      </c>
      <c r="G816" s="10">
        <f>+F816-O816/5</f>
        <v>0</v>
      </c>
      <c r="H816" s="11">
        <f>G816*7%</f>
        <v>0</v>
      </c>
      <c r="I816" s="11">
        <f>G816+H816</f>
        <v>0</v>
      </c>
      <c r="J816" s="13"/>
      <c r="K816" s="7">
        <f>I816*J816</f>
        <v>0</v>
      </c>
      <c r="L816" s="10" t="s">
        <v>30</v>
      </c>
      <c r="M816" s="13">
        <v>8</v>
      </c>
      <c r="N816" s="17">
        <v>0.04</v>
      </c>
      <c r="P816" s="13">
        <v>85</v>
      </c>
      <c r="Q816" s="9">
        <f>N816*P816</f>
        <v>3.4</v>
      </c>
      <c r="R816" s="7">
        <f>G816*6</f>
        <v>0</v>
      </c>
      <c r="S816" s="7">
        <f>+R816+Q816+K816</f>
        <v>3.4</v>
      </c>
      <c r="U816" s="7" t="e">
        <f>T816/C816</f>
        <v>#DIV/0!</v>
      </c>
      <c r="X816" s="117" t="e">
        <f>U816*2</f>
        <v>#DIV/0!</v>
      </c>
      <c r="Z816" s="17">
        <f>Y816*8</f>
        <v>0</v>
      </c>
      <c r="AA816" s="17">
        <f>Y816*3.5</f>
        <v>0</v>
      </c>
      <c r="AB816" s="17">
        <f>Y816*0.9</f>
        <v>0</v>
      </c>
    </row>
    <row r="817" spans="1:28" s="17" customFormat="1" x14ac:dyDescent="0.25">
      <c r="X817" s="117"/>
    </row>
    <row r="818" spans="1:28" s="17" customFormat="1" x14ac:dyDescent="0.25">
      <c r="A818" s="17">
        <v>189</v>
      </c>
      <c r="B818" s="17">
        <v>14</v>
      </c>
      <c r="C818" s="17">
        <v>1</v>
      </c>
      <c r="D818" s="17" t="s">
        <v>36</v>
      </c>
      <c r="E818" s="17" t="s">
        <v>528</v>
      </c>
      <c r="F818" s="17">
        <v>2</v>
      </c>
      <c r="G818" s="10">
        <f>+F818-O818/5</f>
        <v>1.9</v>
      </c>
      <c r="H818" s="11">
        <f>G818*7%</f>
        <v>0.13300000000000001</v>
      </c>
      <c r="I818" s="11">
        <f>G818+H818</f>
        <v>2.0329999999999999</v>
      </c>
      <c r="J818" s="17">
        <v>27</v>
      </c>
      <c r="K818" s="7">
        <f>I818*J818</f>
        <v>54.890999999999998</v>
      </c>
      <c r="L818" s="10" t="s">
        <v>30</v>
      </c>
      <c r="M818" s="17">
        <v>10</v>
      </c>
      <c r="N818" s="17">
        <v>0.5</v>
      </c>
      <c r="O818" s="13">
        <v>0.5</v>
      </c>
      <c r="P818" s="13">
        <v>350</v>
      </c>
      <c r="Q818" s="9">
        <f>N818*P818</f>
        <v>175</v>
      </c>
      <c r="R818" s="7">
        <f>G818*13</f>
        <v>24.7</v>
      </c>
      <c r="S818" s="7">
        <f>+R818+Q818+K818</f>
        <v>254.59099999999998</v>
      </c>
      <c r="T818" s="7">
        <f>S818+S819</f>
        <v>254.59099999999998</v>
      </c>
      <c r="U818" s="7">
        <f>T818/C818</f>
        <v>254.59099999999998</v>
      </c>
      <c r="X818" s="117">
        <f>U818*1.8</f>
        <v>458.26379999999995</v>
      </c>
      <c r="Y818" s="17">
        <v>459</v>
      </c>
      <c r="Z818" s="17">
        <f>Y818*8</f>
        <v>3672</v>
      </c>
      <c r="AA818" s="17">
        <f>Y818*3.5</f>
        <v>1606.5</v>
      </c>
      <c r="AB818" s="17">
        <f>Y818*0.9</f>
        <v>413.1</v>
      </c>
    </row>
    <row r="819" spans="1:28" s="17" customFormat="1" x14ac:dyDescent="0.25">
      <c r="E819" s="17" t="s">
        <v>529</v>
      </c>
      <c r="G819" s="10">
        <f>+F819-O819/5</f>
        <v>0</v>
      </c>
      <c r="H819" s="11">
        <f>G819*7%</f>
        <v>0</v>
      </c>
      <c r="I819" s="11">
        <f>G819+H819</f>
        <v>0</v>
      </c>
      <c r="J819" s="13"/>
      <c r="K819" s="7">
        <f>I819*J819</f>
        <v>0</v>
      </c>
      <c r="L819" s="10"/>
      <c r="M819" s="13"/>
      <c r="P819" s="13"/>
      <c r="Q819" s="9"/>
      <c r="R819" s="7">
        <f>G819*13</f>
        <v>0</v>
      </c>
      <c r="S819" s="7">
        <f>+R819+Q819+K819</f>
        <v>0</v>
      </c>
      <c r="U819" s="7" t="e">
        <f>T819/C819</f>
        <v>#DIV/0!</v>
      </c>
      <c r="X819" s="117" t="e">
        <f>U819*2</f>
        <v>#DIV/0!</v>
      </c>
      <c r="Z819" s="17">
        <f>Y819*8</f>
        <v>0</v>
      </c>
      <c r="AA819" s="17">
        <f>Y819*3.5</f>
        <v>0</v>
      </c>
      <c r="AB819" s="17">
        <f>Y819*0.9</f>
        <v>0</v>
      </c>
    </row>
    <row r="820" spans="1:28" s="17" customFormat="1" x14ac:dyDescent="0.25">
      <c r="X820" s="117"/>
    </row>
    <row r="821" spans="1:28" s="17" customFormat="1" ht="14.25" customHeight="1" x14ac:dyDescent="0.25">
      <c r="A821" s="17">
        <v>190</v>
      </c>
      <c r="B821" s="17">
        <v>10</v>
      </c>
      <c r="C821" s="17">
        <v>1</v>
      </c>
      <c r="D821" s="17" t="s">
        <v>97</v>
      </c>
      <c r="E821" s="17" t="s">
        <v>533</v>
      </c>
      <c r="F821" s="17">
        <v>6.7</v>
      </c>
      <c r="G821" s="10">
        <f>+F821-O821/5</f>
        <v>6.59</v>
      </c>
      <c r="H821" s="11">
        <f>G821*7%</f>
        <v>0.46130000000000004</v>
      </c>
      <c r="I821" s="11">
        <f>G821+H821</f>
        <v>7.0512999999999995</v>
      </c>
      <c r="J821" s="17">
        <v>18</v>
      </c>
      <c r="K821" s="7">
        <f>I821*J821</f>
        <v>126.92339999999999</v>
      </c>
      <c r="L821" s="10" t="s">
        <v>32</v>
      </c>
      <c r="M821" s="17">
        <v>96</v>
      </c>
      <c r="N821" s="17">
        <v>0.55000000000000004</v>
      </c>
      <c r="O821" s="13">
        <v>0.55000000000000004</v>
      </c>
      <c r="P821" s="13">
        <v>85</v>
      </c>
      <c r="Q821" s="9">
        <f>N821*P821</f>
        <v>46.750000000000007</v>
      </c>
      <c r="R821" s="7">
        <f>G821*13</f>
        <v>85.67</v>
      </c>
      <c r="S821" s="7">
        <f>+R821+Q821+K821</f>
        <v>259.34339999999997</v>
      </c>
      <c r="T821" s="7">
        <f>S821+S822</f>
        <v>259.34339999999997</v>
      </c>
      <c r="U821" s="7">
        <f>T821/C821</f>
        <v>259.34339999999997</v>
      </c>
      <c r="X821" s="117">
        <f>U821*1.8</f>
        <v>466.81811999999996</v>
      </c>
      <c r="Y821" s="17">
        <v>469</v>
      </c>
      <c r="Z821" s="17">
        <f>Y821*8</f>
        <v>3752</v>
      </c>
      <c r="AA821" s="17">
        <f>Y821*3.5</f>
        <v>1641.5</v>
      </c>
      <c r="AB821" s="17">
        <f>Y821*0.9</f>
        <v>422.1</v>
      </c>
    </row>
    <row r="822" spans="1:28" s="17" customFormat="1" x14ac:dyDescent="0.25">
      <c r="E822" s="17" t="s">
        <v>530</v>
      </c>
      <c r="G822" s="10">
        <f>+F822-O822/5</f>
        <v>0</v>
      </c>
      <c r="H822" s="11">
        <f>G822*7%</f>
        <v>0</v>
      </c>
      <c r="I822" s="11">
        <f>G822+H822</f>
        <v>0</v>
      </c>
      <c r="J822" s="13"/>
      <c r="K822" s="7">
        <f>I822*J822</f>
        <v>0</v>
      </c>
      <c r="L822" s="10"/>
      <c r="M822" s="13"/>
      <c r="P822" s="13"/>
      <c r="Q822" s="9"/>
      <c r="R822" s="7">
        <f>G822*13</f>
        <v>0</v>
      </c>
      <c r="S822" s="7">
        <f>+R822+Q822+K822</f>
        <v>0</v>
      </c>
      <c r="U822" s="7" t="e">
        <f>T822/C822</f>
        <v>#DIV/0!</v>
      </c>
      <c r="X822" s="117" t="e">
        <f>U822*2</f>
        <v>#DIV/0!</v>
      </c>
      <c r="Z822" s="17">
        <f>Y822*8</f>
        <v>0</v>
      </c>
      <c r="AA822" s="17">
        <f>Y822*3.5</f>
        <v>0</v>
      </c>
      <c r="AB822" s="17">
        <f>Y822*0.9</f>
        <v>0</v>
      </c>
    </row>
    <row r="823" spans="1:28" s="17" customFormat="1" x14ac:dyDescent="0.25">
      <c r="X823" s="117"/>
    </row>
    <row r="824" spans="1:28" s="17" customFormat="1" x14ac:dyDescent="0.25">
      <c r="A824" s="17">
        <v>191</v>
      </c>
      <c r="B824" s="17">
        <v>10</v>
      </c>
      <c r="C824" s="17">
        <v>1</v>
      </c>
      <c r="D824" s="17" t="s">
        <v>97</v>
      </c>
      <c r="E824" s="17" t="s">
        <v>531</v>
      </c>
      <c r="F824" s="17">
        <v>2.7</v>
      </c>
      <c r="G824" s="10">
        <f>+F824-O824/5</f>
        <v>2.46</v>
      </c>
      <c r="H824" s="11">
        <f>G824*7%</f>
        <v>0.17220000000000002</v>
      </c>
      <c r="I824" s="11">
        <f>G824+H824</f>
        <v>2.6322000000000001</v>
      </c>
      <c r="J824" s="17">
        <v>18</v>
      </c>
      <c r="K824" s="7">
        <f>I824*J824</f>
        <v>47.379600000000003</v>
      </c>
      <c r="L824" s="10" t="s">
        <v>33</v>
      </c>
      <c r="M824" s="17">
        <v>10</v>
      </c>
      <c r="N824" s="17">
        <v>1.1499999999999999</v>
      </c>
      <c r="O824" s="13">
        <v>1.2</v>
      </c>
      <c r="P824" s="13">
        <v>60</v>
      </c>
      <c r="Q824" s="9">
        <f>N824*P824</f>
        <v>69</v>
      </c>
      <c r="R824" s="7">
        <f>G824*13</f>
        <v>31.98</v>
      </c>
      <c r="S824" s="7">
        <f>+R824+Q824+K824</f>
        <v>148.3596</v>
      </c>
      <c r="T824" s="7">
        <f>S824+S825</f>
        <v>153.8596</v>
      </c>
      <c r="U824" s="7">
        <f>T824/C824</f>
        <v>153.8596</v>
      </c>
      <c r="X824" s="117">
        <f>U824*1.8</f>
        <v>276.94728000000003</v>
      </c>
      <c r="Y824" s="17">
        <v>279</v>
      </c>
      <c r="Z824" s="17">
        <f>Y824*8</f>
        <v>2232</v>
      </c>
      <c r="AA824" s="17">
        <f>Y824*3.5</f>
        <v>976.5</v>
      </c>
      <c r="AB824" s="17">
        <f>Y824*0.9</f>
        <v>251.1</v>
      </c>
    </row>
    <row r="825" spans="1:28" s="17" customFormat="1" x14ac:dyDescent="0.25">
      <c r="E825" s="18" t="s">
        <v>532</v>
      </c>
      <c r="G825" s="10">
        <f>+F825-O825/5</f>
        <v>0</v>
      </c>
      <c r="H825" s="11">
        <f>G825*7%</f>
        <v>0</v>
      </c>
      <c r="I825" s="11">
        <f>G825+H825</f>
        <v>0</v>
      </c>
      <c r="J825" s="13"/>
      <c r="K825" s="7">
        <f>I825*J825</f>
        <v>0</v>
      </c>
      <c r="L825" s="5" t="s">
        <v>30</v>
      </c>
      <c r="M825" s="13">
        <v>20</v>
      </c>
      <c r="N825" s="17">
        <v>0.05</v>
      </c>
      <c r="P825" s="13">
        <v>110</v>
      </c>
      <c r="Q825" s="9">
        <f>N825*P825</f>
        <v>5.5</v>
      </c>
      <c r="R825" s="7">
        <f>G825*13</f>
        <v>0</v>
      </c>
      <c r="S825" s="7">
        <f>+R825+Q825+K825</f>
        <v>5.5</v>
      </c>
      <c r="U825" s="7" t="e">
        <f>T825/C825</f>
        <v>#DIV/0!</v>
      </c>
      <c r="X825" s="117" t="e">
        <f>U825*1.8</f>
        <v>#DIV/0!</v>
      </c>
      <c r="Z825" s="17">
        <f>Y825*8</f>
        <v>0</v>
      </c>
      <c r="AA825" s="17">
        <f>Y825*3.5</f>
        <v>0</v>
      </c>
      <c r="AB825" s="17">
        <f>Y825*0.9</f>
        <v>0</v>
      </c>
    </row>
    <row r="827" spans="1:28" s="42" customFormat="1" ht="14.25" customHeight="1" x14ac:dyDescent="0.25">
      <c r="A827" s="42">
        <v>192</v>
      </c>
      <c r="B827" s="42">
        <v>10</v>
      </c>
      <c r="C827" s="42">
        <v>1</v>
      </c>
      <c r="D827" s="42" t="s">
        <v>97</v>
      </c>
      <c r="E827" s="42" t="s">
        <v>535</v>
      </c>
      <c r="F827" s="42">
        <v>2.6</v>
      </c>
      <c r="G827" s="43">
        <f>+F827-O827/5</f>
        <v>2.58</v>
      </c>
      <c r="H827" s="44">
        <f>G827*7%</f>
        <v>0.18060000000000001</v>
      </c>
      <c r="I827" s="44">
        <f>G827+H827</f>
        <v>2.7606000000000002</v>
      </c>
      <c r="J827" s="42">
        <v>18</v>
      </c>
      <c r="K827" s="45">
        <f>I827*J827</f>
        <v>49.690800000000003</v>
      </c>
      <c r="L827" s="43" t="s">
        <v>30</v>
      </c>
      <c r="M827" s="42">
        <v>27</v>
      </c>
      <c r="N827" s="42">
        <v>0.1</v>
      </c>
      <c r="O827" s="46">
        <v>0.1</v>
      </c>
      <c r="P827" s="46">
        <v>110</v>
      </c>
      <c r="Q827" s="47">
        <f>N827*P827</f>
        <v>11</v>
      </c>
      <c r="R827" s="45">
        <f>G827*13</f>
        <v>33.54</v>
      </c>
      <c r="S827" s="45">
        <f>+R827+Q827+K827</f>
        <v>94.230800000000002</v>
      </c>
      <c r="T827" s="45">
        <f>S827+S828</f>
        <v>94.230800000000002</v>
      </c>
      <c r="U827" s="45">
        <f>T827/C827</f>
        <v>94.230800000000002</v>
      </c>
      <c r="X827" s="121">
        <f>U827*2</f>
        <v>188.4616</v>
      </c>
      <c r="Y827" s="42">
        <v>189</v>
      </c>
      <c r="Z827" s="42">
        <f>Y827*8</f>
        <v>1512</v>
      </c>
      <c r="AA827" s="42">
        <f>Y827*3.5</f>
        <v>661.5</v>
      </c>
      <c r="AB827" s="42">
        <f>Y827*0.9</f>
        <v>170.1</v>
      </c>
    </row>
    <row r="828" spans="1:28" s="17" customFormat="1" x14ac:dyDescent="0.25">
      <c r="E828" s="18" t="s">
        <v>536</v>
      </c>
      <c r="G828" s="10">
        <f>+F828-O828/5</f>
        <v>0</v>
      </c>
      <c r="H828" s="11">
        <f>G828*7%</f>
        <v>0</v>
      </c>
      <c r="I828" s="11">
        <f>G828+H828</f>
        <v>0</v>
      </c>
      <c r="J828" s="13"/>
      <c r="K828" s="7">
        <f>I828*J828</f>
        <v>0</v>
      </c>
      <c r="L828" s="10"/>
      <c r="M828" s="13"/>
      <c r="P828" s="13"/>
      <c r="Q828" s="9"/>
      <c r="R828" s="7">
        <f>G828*13</f>
        <v>0</v>
      </c>
      <c r="S828" s="7">
        <f>+R828+Q828+K828</f>
        <v>0</v>
      </c>
      <c r="U828" s="7" t="e">
        <f>T828/C828</f>
        <v>#DIV/0!</v>
      </c>
      <c r="X828" s="117" t="e">
        <f>U828*2</f>
        <v>#DIV/0!</v>
      </c>
      <c r="Z828" s="17">
        <f>Y828*8</f>
        <v>0</v>
      </c>
      <c r="AA828" s="17">
        <f>Y828*3.5</f>
        <v>0</v>
      </c>
      <c r="AB828" s="17">
        <f>Y828*0.9</f>
        <v>0</v>
      </c>
    </row>
    <row r="830" spans="1:28" s="17" customFormat="1" x14ac:dyDescent="0.25">
      <c r="A830" s="17">
        <v>193</v>
      </c>
      <c r="B830" s="17">
        <v>10</v>
      </c>
      <c r="C830" s="17">
        <v>1</v>
      </c>
      <c r="D830" s="18" t="s">
        <v>36</v>
      </c>
      <c r="E830" s="17" t="s">
        <v>537</v>
      </c>
      <c r="F830" s="17">
        <v>1.7</v>
      </c>
      <c r="G830" s="10">
        <f>+F830-O830/5</f>
        <v>1.64</v>
      </c>
      <c r="H830" s="11">
        <f>G830*7%</f>
        <v>0.1148</v>
      </c>
      <c r="I830" s="11">
        <f>G830+H830</f>
        <v>1.7547999999999999</v>
      </c>
      <c r="J830" s="17">
        <v>18</v>
      </c>
      <c r="K830" s="7">
        <f>I830*J830</f>
        <v>31.586399999999998</v>
      </c>
      <c r="L830" s="5" t="s">
        <v>30</v>
      </c>
      <c r="M830" s="18">
        <v>2</v>
      </c>
      <c r="N830" s="17">
        <v>0.22</v>
      </c>
      <c r="O830" s="13">
        <v>0.3</v>
      </c>
      <c r="P830" s="13">
        <v>250</v>
      </c>
      <c r="Q830" s="9">
        <f>N830*P830</f>
        <v>55</v>
      </c>
      <c r="R830" s="7">
        <f>G830*13</f>
        <v>21.32</v>
      </c>
      <c r="S830" s="7">
        <f>+R830+Q830+K830</f>
        <v>107.90639999999999</v>
      </c>
      <c r="T830" s="7">
        <f>S830+S831</f>
        <v>116.70639999999999</v>
      </c>
      <c r="U830" s="7">
        <f>T830/C830</f>
        <v>116.70639999999999</v>
      </c>
      <c r="X830" s="117">
        <f>U830*1.8</f>
        <v>210.07151999999999</v>
      </c>
      <c r="Y830" s="17">
        <v>209</v>
      </c>
      <c r="Z830" s="17">
        <f>Y830*8</f>
        <v>1672</v>
      </c>
      <c r="AA830" s="17">
        <f>Y830*3.5</f>
        <v>731.5</v>
      </c>
      <c r="AB830" s="17">
        <f>Y830*0.9</f>
        <v>188.1</v>
      </c>
    </row>
    <row r="831" spans="1:28" s="17" customFormat="1" x14ac:dyDescent="0.25">
      <c r="E831" s="18" t="s">
        <v>538</v>
      </c>
      <c r="G831" s="10">
        <f>+F831-O831/5</f>
        <v>0</v>
      </c>
      <c r="H831" s="11">
        <f>G831*7%</f>
        <v>0</v>
      </c>
      <c r="I831" s="11">
        <f>G831+H831</f>
        <v>0</v>
      </c>
      <c r="J831" s="13"/>
      <c r="K831" s="7">
        <f>I831*J831</f>
        <v>0</v>
      </c>
      <c r="L831" s="5" t="s">
        <v>30</v>
      </c>
      <c r="M831" s="13">
        <v>26</v>
      </c>
      <c r="N831" s="17">
        <v>0.08</v>
      </c>
      <c r="P831" s="13">
        <v>110</v>
      </c>
      <c r="Q831" s="9">
        <f>N831*P831</f>
        <v>8.8000000000000007</v>
      </c>
      <c r="R831" s="7">
        <f>G831*13</f>
        <v>0</v>
      </c>
      <c r="S831" s="7">
        <f>+R831+Q831+K831</f>
        <v>8.8000000000000007</v>
      </c>
      <c r="U831" s="7" t="e">
        <f>T831/C831</f>
        <v>#DIV/0!</v>
      </c>
      <c r="X831" s="117" t="e">
        <f>U831*1.8</f>
        <v>#DIV/0!</v>
      </c>
      <c r="Z831" s="17">
        <f>Y831*8</f>
        <v>0</v>
      </c>
      <c r="AA831" s="17">
        <f>Y831*3.5</f>
        <v>0</v>
      </c>
      <c r="AB831" s="17">
        <f>Y831*0.9</f>
        <v>0</v>
      </c>
    </row>
    <row r="833" spans="1:28" s="17" customFormat="1" ht="14.25" customHeight="1" x14ac:dyDescent="0.25">
      <c r="A833" s="17">
        <v>194</v>
      </c>
      <c r="B833" s="17">
        <v>14</v>
      </c>
      <c r="C833" s="17">
        <v>1</v>
      </c>
      <c r="D833" s="17" t="s">
        <v>97</v>
      </c>
      <c r="E833" s="17" t="s">
        <v>539</v>
      </c>
      <c r="F833" s="17">
        <v>4</v>
      </c>
      <c r="G833" s="10">
        <f>+F833-O833/5</f>
        <v>3.9</v>
      </c>
      <c r="H833" s="11">
        <f>G833*7%</f>
        <v>0.27300000000000002</v>
      </c>
      <c r="I833" s="11">
        <f>G833+H833</f>
        <v>4.173</v>
      </c>
      <c r="J833" s="17">
        <v>27</v>
      </c>
      <c r="K833" s="7">
        <f>I833*J833</f>
        <v>112.67100000000001</v>
      </c>
      <c r="L833" s="10" t="s">
        <v>30</v>
      </c>
      <c r="M833" s="17">
        <v>40</v>
      </c>
      <c r="N833" s="17">
        <v>0.5</v>
      </c>
      <c r="O833" s="13">
        <v>0.5</v>
      </c>
      <c r="P833" s="13">
        <v>260</v>
      </c>
      <c r="Q833" s="9">
        <f>N833*P833</f>
        <v>130</v>
      </c>
      <c r="R833" s="7">
        <f>G833*13</f>
        <v>50.699999999999996</v>
      </c>
      <c r="S833" s="7">
        <f>+R833+Q833+K833</f>
        <v>293.37099999999998</v>
      </c>
      <c r="T833" s="7">
        <f>S833+S834</f>
        <v>293.37099999999998</v>
      </c>
      <c r="U833" s="7">
        <f>T833/C833</f>
        <v>293.37099999999998</v>
      </c>
      <c r="X833" s="117">
        <f>U833*1.8</f>
        <v>528.06780000000003</v>
      </c>
      <c r="Y833" s="17">
        <v>529</v>
      </c>
      <c r="Z833" s="17">
        <f>Y833*8</f>
        <v>4232</v>
      </c>
      <c r="AA833" s="17">
        <f>Y833*3.5</f>
        <v>1851.5</v>
      </c>
      <c r="AB833" s="17">
        <f>Y833*0.9</f>
        <v>476.1</v>
      </c>
    </row>
    <row r="834" spans="1:28" s="17" customFormat="1" x14ac:dyDescent="0.25">
      <c r="E834" s="18" t="s">
        <v>540</v>
      </c>
      <c r="G834" s="10">
        <f>+F834-O834/5</f>
        <v>0</v>
      </c>
      <c r="H834" s="11">
        <f>G834*7%</f>
        <v>0</v>
      </c>
      <c r="I834" s="11">
        <f>G834+H834</f>
        <v>0</v>
      </c>
      <c r="J834" s="13"/>
      <c r="K834" s="7">
        <f>I834*J834</f>
        <v>0</v>
      </c>
      <c r="L834" s="10"/>
      <c r="M834" s="13"/>
      <c r="P834" s="13"/>
      <c r="Q834" s="9"/>
      <c r="R834" s="7">
        <f>G834*13</f>
        <v>0</v>
      </c>
      <c r="S834" s="7">
        <f>+R834+Q834+K834</f>
        <v>0</v>
      </c>
      <c r="U834" s="7" t="e">
        <f>T834/C834</f>
        <v>#DIV/0!</v>
      </c>
      <c r="X834" s="117" t="e">
        <f>U834*2</f>
        <v>#DIV/0!</v>
      </c>
      <c r="Z834" s="17">
        <f>Y834*8</f>
        <v>0</v>
      </c>
      <c r="AA834" s="17">
        <f>Y834*3.5</f>
        <v>0</v>
      </c>
      <c r="AB834" s="17">
        <f>Y834*0.9</f>
        <v>0</v>
      </c>
    </row>
    <row r="836" spans="1:28" s="17" customFormat="1" x14ac:dyDescent="0.25">
      <c r="A836" s="17">
        <v>195</v>
      </c>
      <c r="B836" s="17">
        <v>14</v>
      </c>
      <c r="C836" s="17">
        <v>1</v>
      </c>
      <c r="D836" s="18" t="s">
        <v>36</v>
      </c>
      <c r="E836" s="17" t="s">
        <v>541</v>
      </c>
      <c r="F836" s="17">
        <v>2</v>
      </c>
      <c r="G836" s="10">
        <f>+F836-O836/5</f>
        <v>1.9</v>
      </c>
      <c r="H836" s="11">
        <f>G836*7%</f>
        <v>0.13300000000000001</v>
      </c>
      <c r="I836" s="11">
        <f>G836+H836</f>
        <v>2.0329999999999999</v>
      </c>
      <c r="J836" s="17">
        <v>27</v>
      </c>
      <c r="K836" s="7">
        <f>I836*J836</f>
        <v>54.890999999999998</v>
      </c>
      <c r="L836" s="5" t="s">
        <v>30</v>
      </c>
      <c r="M836" s="18">
        <v>2</v>
      </c>
      <c r="N836" s="17">
        <v>0.23</v>
      </c>
      <c r="O836" s="13">
        <v>0.5</v>
      </c>
      <c r="P836" s="13">
        <v>350</v>
      </c>
      <c r="Q836" s="9">
        <f>N836*P836</f>
        <v>80.5</v>
      </c>
      <c r="R836" s="7">
        <f>G836*13</f>
        <v>24.7</v>
      </c>
      <c r="S836" s="7">
        <f>+R836+Q836+K836</f>
        <v>160.09100000000001</v>
      </c>
      <c r="T836" s="7">
        <f>S836+S837</f>
        <v>254.59100000000001</v>
      </c>
      <c r="U836" s="7">
        <f>T836/C836</f>
        <v>254.59100000000001</v>
      </c>
      <c r="X836" s="117">
        <f>U836*1.8</f>
        <v>458.2638</v>
      </c>
      <c r="Y836" s="17">
        <v>459</v>
      </c>
      <c r="Z836" s="17">
        <f>Y836*8</f>
        <v>3672</v>
      </c>
      <c r="AA836" s="17">
        <f>Y836*3.5</f>
        <v>1606.5</v>
      </c>
      <c r="AB836" s="17">
        <f>Y836*0.9</f>
        <v>413.1</v>
      </c>
    </row>
    <row r="837" spans="1:28" s="17" customFormat="1" x14ac:dyDescent="0.25">
      <c r="E837" s="18" t="s">
        <v>544</v>
      </c>
      <c r="G837" s="10">
        <f>+F837-O837/5</f>
        <v>0</v>
      </c>
      <c r="H837" s="11">
        <f>G837*7%</f>
        <v>0</v>
      </c>
      <c r="I837" s="11">
        <f>G837+H837</f>
        <v>0</v>
      </c>
      <c r="J837" s="13"/>
      <c r="K837" s="7">
        <f>I837*J837</f>
        <v>0</v>
      </c>
      <c r="L837" s="5" t="s">
        <v>30</v>
      </c>
      <c r="M837" s="13">
        <v>4</v>
      </c>
      <c r="N837" s="17">
        <v>0.27</v>
      </c>
      <c r="P837" s="13">
        <v>350</v>
      </c>
      <c r="Q837" s="9">
        <f>N837*P837</f>
        <v>94.5</v>
      </c>
      <c r="R837" s="7">
        <f>G837*13</f>
        <v>0</v>
      </c>
      <c r="S837" s="7">
        <f>+R837+Q837+K837</f>
        <v>94.5</v>
      </c>
      <c r="U837" s="7" t="e">
        <f>T837/C837</f>
        <v>#DIV/0!</v>
      </c>
      <c r="X837" s="117" t="e">
        <f>U837*1.8</f>
        <v>#DIV/0!</v>
      </c>
      <c r="Z837" s="17">
        <f>Y837*8</f>
        <v>0</v>
      </c>
      <c r="AA837" s="17">
        <f>Y837*3.5</f>
        <v>0</v>
      </c>
      <c r="AB837" s="17">
        <f>Y837*0.9</f>
        <v>0</v>
      </c>
    </row>
    <row r="839" spans="1:28" s="17" customFormat="1" x14ac:dyDescent="0.25">
      <c r="A839" s="17">
        <v>196</v>
      </c>
      <c r="B839" s="17">
        <v>10</v>
      </c>
      <c r="C839" s="17">
        <v>1</v>
      </c>
      <c r="D839" s="17" t="s">
        <v>29</v>
      </c>
      <c r="E839" s="17" t="s">
        <v>542</v>
      </c>
      <c r="F839" s="17">
        <v>2.8</v>
      </c>
      <c r="G839" s="10">
        <f>+F839-O839/5</f>
        <v>2.65</v>
      </c>
      <c r="H839" s="11">
        <f>G839*7%</f>
        <v>0.1855</v>
      </c>
      <c r="I839" s="11">
        <f>G839+H839</f>
        <v>2.8354999999999997</v>
      </c>
      <c r="J839" s="17">
        <v>18</v>
      </c>
      <c r="K839" s="7">
        <f>I839*J839</f>
        <v>51.038999999999994</v>
      </c>
      <c r="L839" s="10" t="s">
        <v>37</v>
      </c>
      <c r="M839" s="17">
        <v>1</v>
      </c>
      <c r="N839" s="17">
        <v>0.65</v>
      </c>
      <c r="O839" s="13">
        <v>0.75</v>
      </c>
      <c r="P839" s="13">
        <v>35</v>
      </c>
      <c r="Q839" s="9">
        <f>N839*P839</f>
        <v>22.75</v>
      </c>
      <c r="R839" s="7">
        <f>G839*13</f>
        <v>34.449999999999996</v>
      </c>
      <c r="S839" s="7">
        <f>+R839+Q839+K839</f>
        <v>108.23899999999999</v>
      </c>
      <c r="T839" s="7">
        <f>S839+S840</f>
        <v>119.23899999999999</v>
      </c>
      <c r="U839" s="7">
        <f>T839/C839</f>
        <v>119.23899999999999</v>
      </c>
      <c r="X839" s="117">
        <f>U839*1.8</f>
        <v>214.63019999999997</v>
      </c>
      <c r="Y839" s="17">
        <v>209</v>
      </c>
      <c r="Z839" s="17">
        <f>Y839*8</f>
        <v>1672</v>
      </c>
      <c r="AA839" s="17">
        <f>Y839*3.5</f>
        <v>731.5</v>
      </c>
      <c r="AB839" s="17">
        <f>Y839*0.9</f>
        <v>188.1</v>
      </c>
    </row>
    <row r="840" spans="1:28" s="17" customFormat="1" x14ac:dyDescent="0.25">
      <c r="E840" s="18" t="s">
        <v>543</v>
      </c>
      <c r="G840" s="10">
        <f>+F840-O840/5</f>
        <v>0</v>
      </c>
      <c r="H840" s="11">
        <f>G840*7%</f>
        <v>0</v>
      </c>
      <c r="I840" s="11">
        <f>G840+H840</f>
        <v>0</v>
      </c>
      <c r="J840" s="13"/>
      <c r="K840" s="7">
        <f>I840*J840</f>
        <v>0</v>
      </c>
      <c r="L840" s="10" t="s">
        <v>30</v>
      </c>
      <c r="M840" s="13">
        <v>20</v>
      </c>
      <c r="N840" s="17">
        <v>0.1</v>
      </c>
      <c r="P840" s="13">
        <v>110</v>
      </c>
      <c r="Q840" s="9">
        <f>N840*P840</f>
        <v>11</v>
      </c>
      <c r="R840" s="7">
        <f>G840*13</f>
        <v>0</v>
      </c>
      <c r="S840" s="7">
        <f>+R840+Q840+K840</f>
        <v>11</v>
      </c>
      <c r="U840" s="7" t="e">
        <f>T840/C840</f>
        <v>#DIV/0!</v>
      </c>
      <c r="X840" s="117" t="e">
        <f>U840*1.8</f>
        <v>#DIV/0!</v>
      </c>
      <c r="Z840" s="17">
        <f>Y840*8</f>
        <v>0</v>
      </c>
      <c r="AA840" s="17">
        <f>Y840*3.5</f>
        <v>0</v>
      </c>
      <c r="AB840" s="17">
        <f>Y840*0.9</f>
        <v>0</v>
      </c>
    </row>
    <row r="842" spans="1:28" s="17" customFormat="1" x14ac:dyDescent="0.25">
      <c r="A842" s="17">
        <v>197</v>
      </c>
      <c r="B842" s="17">
        <v>925</v>
      </c>
      <c r="C842" s="17">
        <v>1</v>
      </c>
      <c r="D842" s="17" t="s">
        <v>36</v>
      </c>
      <c r="E842" s="17" t="s">
        <v>545</v>
      </c>
      <c r="F842" s="17">
        <v>0.8</v>
      </c>
      <c r="G842" s="10">
        <f>+F842-O842/5</f>
        <v>0.77</v>
      </c>
      <c r="H842" s="11">
        <f>G842*7%</f>
        <v>5.3900000000000003E-2</v>
      </c>
      <c r="I842" s="11">
        <f>G842+H842</f>
        <v>0.82390000000000008</v>
      </c>
      <c r="J842" s="17">
        <v>1</v>
      </c>
      <c r="K842" s="7">
        <f>I842*J842</f>
        <v>0.82390000000000008</v>
      </c>
      <c r="L842" s="10" t="s">
        <v>30</v>
      </c>
      <c r="M842" s="17">
        <v>26</v>
      </c>
      <c r="N842" s="17">
        <v>0.15</v>
      </c>
      <c r="O842" s="13">
        <v>0.15</v>
      </c>
      <c r="P842" s="13">
        <v>85</v>
      </c>
      <c r="Q842" s="9">
        <f>N842*P842</f>
        <v>12.75</v>
      </c>
      <c r="R842" s="7">
        <f>G842*6</f>
        <v>4.62</v>
      </c>
      <c r="S842" s="7">
        <f>+R842+Q842+K842</f>
        <v>18.193899999999999</v>
      </c>
      <c r="T842" s="7">
        <f>S842+S843</f>
        <v>18.193899999999999</v>
      </c>
      <c r="U842" s="7">
        <f>T842/C842</f>
        <v>18.193899999999999</v>
      </c>
      <c r="X842" s="117">
        <f>U842*2</f>
        <v>36.387799999999999</v>
      </c>
      <c r="Y842" s="17">
        <v>39</v>
      </c>
      <c r="Z842" s="17">
        <f>Y842*8</f>
        <v>312</v>
      </c>
      <c r="AA842" s="17">
        <f>Y842*3.5</f>
        <v>136.5</v>
      </c>
      <c r="AB842" s="17">
        <f>Y842*0.9</f>
        <v>35.1</v>
      </c>
    </row>
    <row r="843" spans="1:28" s="17" customFormat="1" x14ac:dyDescent="0.25">
      <c r="E843" s="18" t="s">
        <v>546</v>
      </c>
      <c r="G843" s="10">
        <f>+F843-O843/5</f>
        <v>0</v>
      </c>
      <c r="H843" s="11">
        <f>G843*7%</f>
        <v>0</v>
      </c>
      <c r="I843" s="11">
        <f>G843+H843</f>
        <v>0</v>
      </c>
      <c r="J843" s="13"/>
      <c r="K843" s="7">
        <f>I843*J843</f>
        <v>0</v>
      </c>
      <c r="L843" s="10"/>
      <c r="M843" s="13"/>
      <c r="P843" s="13"/>
      <c r="Q843" s="9"/>
      <c r="R843" s="7">
        <f>G843*13</f>
        <v>0</v>
      </c>
      <c r="S843" s="7">
        <f>+R843+Q843+K843</f>
        <v>0</v>
      </c>
      <c r="U843" s="7" t="e">
        <f>T843/C843</f>
        <v>#DIV/0!</v>
      </c>
      <c r="X843" s="117" t="e">
        <f>U843*2</f>
        <v>#DIV/0!</v>
      </c>
      <c r="Z843" s="17">
        <f>Y843*8</f>
        <v>0</v>
      </c>
      <c r="AA843" s="17">
        <f>Y843*3.5</f>
        <v>0</v>
      </c>
      <c r="AB843" s="17">
        <f>Y843*0.9</f>
        <v>0</v>
      </c>
    </row>
    <row r="845" spans="1:28" s="17" customFormat="1" x14ac:dyDescent="0.25">
      <c r="A845" s="17">
        <v>198</v>
      </c>
      <c r="B845" s="17">
        <v>10</v>
      </c>
      <c r="C845" s="17">
        <v>1</v>
      </c>
      <c r="D845" s="17" t="s">
        <v>29</v>
      </c>
      <c r="E845" s="17" t="s">
        <v>547</v>
      </c>
      <c r="F845" s="17">
        <v>2.9</v>
      </c>
      <c r="G845" s="10">
        <f>+F845-O845/5</f>
        <v>2.67</v>
      </c>
      <c r="H845" s="11">
        <f>G845*7%</f>
        <v>0.18690000000000001</v>
      </c>
      <c r="I845" s="11">
        <f>G845+H845</f>
        <v>2.8569</v>
      </c>
      <c r="J845" s="17">
        <v>18</v>
      </c>
      <c r="K845" s="7">
        <f>I845*J845</f>
        <v>51.424199999999999</v>
      </c>
      <c r="L845" s="10" t="s">
        <v>37</v>
      </c>
      <c r="M845" s="17">
        <v>1</v>
      </c>
      <c r="N845" s="17">
        <v>1</v>
      </c>
      <c r="O845" s="13">
        <v>1.1499999999999999</v>
      </c>
      <c r="P845" s="13">
        <v>60</v>
      </c>
      <c r="Q845" s="9">
        <f>N845*P845</f>
        <v>60</v>
      </c>
      <c r="R845" s="7">
        <f>G845*13</f>
        <v>34.71</v>
      </c>
      <c r="S845" s="7">
        <f>+R845+Q845+K845</f>
        <v>146.13420000000002</v>
      </c>
      <c r="T845" s="7">
        <f>S845+S846</f>
        <v>162.63420000000002</v>
      </c>
      <c r="U845" s="7">
        <f>T845/C845</f>
        <v>162.63420000000002</v>
      </c>
      <c r="X845" s="117">
        <f>U845*1.8</f>
        <v>292.74156000000005</v>
      </c>
      <c r="Y845" s="17">
        <v>289</v>
      </c>
      <c r="Z845" s="17">
        <f>Y845*8</f>
        <v>2312</v>
      </c>
      <c r="AA845" s="17">
        <f>Y845*3.5</f>
        <v>1011.5</v>
      </c>
      <c r="AB845" s="17">
        <f>Y845*0.9</f>
        <v>260.10000000000002</v>
      </c>
    </row>
    <row r="846" spans="1:28" s="17" customFormat="1" x14ac:dyDescent="0.25">
      <c r="E846" s="18" t="s">
        <v>548</v>
      </c>
      <c r="G846" s="10">
        <f>+F846-O846/5</f>
        <v>0</v>
      </c>
      <c r="H846" s="11">
        <f>G846*7%</f>
        <v>0</v>
      </c>
      <c r="I846" s="11">
        <f>G846+H846</f>
        <v>0</v>
      </c>
      <c r="J846" s="13"/>
      <c r="K846" s="7">
        <f>I846*J846</f>
        <v>0</v>
      </c>
      <c r="L846" s="10" t="s">
        <v>30</v>
      </c>
      <c r="M846" s="13">
        <v>46</v>
      </c>
      <c r="N846" s="17">
        <v>0.15</v>
      </c>
      <c r="P846" s="13">
        <v>110</v>
      </c>
      <c r="Q846" s="9">
        <f>N846*P846</f>
        <v>16.5</v>
      </c>
      <c r="R846" s="7">
        <f>G846*13</f>
        <v>0</v>
      </c>
      <c r="S846" s="7">
        <f>+R846+Q846+K846</f>
        <v>16.5</v>
      </c>
      <c r="U846" s="7" t="e">
        <f>T846/C846</f>
        <v>#DIV/0!</v>
      </c>
      <c r="X846" s="117" t="e">
        <f>U846*1.8</f>
        <v>#DIV/0!</v>
      </c>
      <c r="Z846" s="17">
        <f>Y846*8</f>
        <v>0</v>
      </c>
      <c r="AA846" s="17">
        <f>Y846*3.5</f>
        <v>0</v>
      </c>
      <c r="AB846" s="17">
        <f>Y846*0.9</f>
        <v>0</v>
      </c>
    </row>
    <row r="848" spans="1:28" s="17" customFormat="1" x14ac:dyDescent="0.25">
      <c r="A848" s="17">
        <v>199</v>
      </c>
      <c r="B848" s="17">
        <v>925</v>
      </c>
      <c r="C848" s="17">
        <v>1</v>
      </c>
      <c r="D848" s="18" t="s">
        <v>36</v>
      </c>
      <c r="E848" s="17" t="s">
        <v>553</v>
      </c>
      <c r="F848" s="17">
        <v>2.4</v>
      </c>
      <c r="G848" s="10">
        <f>+F848-O848/5</f>
        <v>2.33</v>
      </c>
      <c r="H848" s="11">
        <f>G848*7%</f>
        <v>0.16310000000000002</v>
      </c>
      <c r="I848" s="11">
        <f>G848+H848</f>
        <v>2.4931000000000001</v>
      </c>
      <c r="J848" s="17">
        <v>1</v>
      </c>
      <c r="K848" s="7">
        <f>I848*J848</f>
        <v>2.4931000000000001</v>
      </c>
      <c r="L848" s="5" t="s">
        <v>454</v>
      </c>
      <c r="M848" s="18">
        <v>10</v>
      </c>
      <c r="N848" s="17">
        <v>0.13</v>
      </c>
      <c r="O848" s="13">
        <v>0.35</v>
      </c>
      <c r="P848" s="13">
        <v>40</v>
      </c>
      <c r="Q848" s="9">
        <f>N848*P848</f>
        <v>5.2</v>
      </c>
      <c r="R848" s="7">
        <f>G848*6</f>
        <v>13.98</v>
      </c>
      <c r="S848" s="7">
        <f>+R848+Q848+K848</f>
        <v>21.673099999999998</v>
      </c>
      <c r="T848" s="7">
        <f>S848+S849</f>
        <v>76.673100000000005</v>
      </c>
      <c r="U848" s="7">
        <f>T848/C848</f>
        <v>76.673100000000005</v>
      </c>
      <c r="X848" s="117">
        <f>U848*2</f>
        <v>153.34620000000001</v>
      </c>
      <c r="Y848" s="17">
        <v>149</v>
      </c>
      <c r="Z848" s="17">
        <f>Y848*8</f>
        <v>1192</v>
      </c>
      <c r="AA848" s="17">
        <f>Y848*3.5</f>
        <v>521.5</v>
      </c>
      <c r="AB848" s="17">
        <f>Y848*0.9</f>
        <v>134.1</v>
      </c>
    </row>
    <row r="849" spans="1:28" s="17" customFormat="1" x14ac:dyDescent="0.25">
      <c r="E849" s="18" t="s">
        <v>554</v>
      </c>
      <c r="G849" s="10">
        <f>+F849-O849/5</f>
        <v>0</v>
      </c>
      <c r="H849" s="11">
        <f>G849*7%</f>
        <v>0</v>
      </c>
      <c r="I849" s="11">
        <f>G849+H849</f>
        <v>0</v>
      </c>
      <c r="J849" s="13"/>
      <c r="K849" s="7">
        <f>I849*J849</f>
        <v>0</v>
      </c>
      <c r="L849" s="5" t="s">
        <v>30</v>
      </c>
      <c r="M849" s="13">
        <v>2</v>
      </c>
      <c r="N849" s="17">
        <v>0.22</v>
      </c>
      <c r="P849" s="13">
        <v>250</v>
      </c>
      <c r="Q849" s="9">
        <f>N849*P849</f>
        <v>55</v>
      </c>
      <c r="R849" s="7">
        <f>G849*6</f>
        <v>0</v>
      </c>
      <c r="S849" s="7">
        <f>+R849+Q849+K849</f>
        <v>55</v>
      </c>
      <c r="U849" s="7" t="e">
        <f>T849/C849</f>
        <v>#DIV/0!</v>
      </c>
      <c r="X849" s="117" t="e">
        <f>U849*1.8</f>
        <v>#DIV/0!</v>
      </c>
      <c r="Z849" s="17">
        <f>Y849*8</f>
        <v>0</v>
      </c>
      <c r="AA849" s="17">
        <f>Y849*3.5</f>
        <v>0</v>
      </c>
      <c r="AB849" s="17">
        <f>Y849*0.9</f>
        <v>0</v>
      </c>
    </row>
    <row r="851" spans="1:28" s="17" customFormat="1" x14ac:dyDescent="0.25">
      <c r="A851" s="17">
        <v>200</v>
      </c>
      <c r="B851" s="17">
        <v>925</v>
      </c>
      <c r="C851" s="17">
        <v>1</v>
      </c>
      <c r="D851" s="17" t="s">
        <v>36</v>
      </c>
      <c r="E851" s="17" t="s">
        <v>549</v>
      </c>
      <c r="F851" s="17">
        <v>1.3</v>
      </c>
      <c r="G851" s="10">
        <f>+F851-O851/5</f>
        <v>1.25</v>
      </c>
      <c r="H851" s="11">
        <f>G851*7%</f>
        <v>8.7500000000000008E-2</v>
      </c>
      <c r="I851" s="11">
        <f>G851+H851</f>
        <v>1.3374999999999999</v>
      </c>
      <c r="J851" s="17">
        <v>1</v>
      </c>
      <c r="K851" s="7">
        <f>I851*J851</f>
        <v>1.3374999999999999</v>
      </c>
      <c r="L851" s="10" t="s">
        <v>30</v>
      </c>
      <c r="M851" s="17">
        <v>36</v>
      </c>
      <c r="N851" s="17">
        <v>0.25</v>
      </c>
      <c r="O851" s="13">
        <v>0.25</v>
      </c>
      <c r="P851" s="13">
        <v>85</v>
      </c>
      <c r="Q851" s="9">
        <f>N851*P851</f>
        <v>21.25</v>
      </c>
      <c r="R851" s="7">
        <f>G851*6</f>
        <v>7.5</v>
      </c>
      <c r="S851" s="7">
        <f>+R851+Q851+K851</f>
        <v>30.087499999999999</v>
      </c>
      <c r="T851" s="7">
        <f>S851+S852</f>
        <v>30.087499999999999</v>
      </c>
      <c r="U851" s="7">
        <f>T851/C851</f>
        <v>30.087499999999999</v>
      </c>
      <c r="X851" s="117">
        <f>U851*2</f>
        <v>60.174999999999997</v>
      </c>
      <c r="Y851" s="17">
        <v>59</v>
      </c>
      <c r="Z851" s="17">
        <f>Y851*8</f>
        <v>472</v>
      </c>
      <c r="AA851" s="17">
        <f>Y851*3.5</f>
        <v>206.5</v>
      </c>
      <c r="AB851" s="17">
        <f>Y851*0.9</f>
        <v>53.1</v>
      </c>
    </row>
    <row r="852" spans="1:28" s="17" customFormat="1" x14ac:dyDescent="0.25">
      <c r="E852" s="18" t="s">
        <v>550</v>
      </c>
      <c r="G852" s="10">
        <f>+F852-O852/5</f>
        <v>0</v>
      </c>
      <c r="H852" s="11">
        <f>G852*7%</f>
        <v>0</v>
      </c>
      <c r="I852" s="11">
        <f>G852+H852</f>
        <v>0</v>
      </c>
      <c r="J852" s="13"/>
      <c r="K852" s="7">
        <f>I852*J852</f>
        <v>0</v>
      </c>
      <c r="L852" s="10"/>
      <c r="M852" s="13"/>
      <c r="P852" s="13"/>
      <c r="Q852" s="9"/>
      <c r="R852" s="7">
        <f>G852*13</f>
        <v>0</v>
      </c>
      <c r="S852" s="7">
        <f>+R852+Q852+K852</f>
        <v>0</v>
      </c>
      <c r="U852" s="7" t="e">
        <f>T852/C852</f>
        <v>#DIV/0!</v>
      </c>
      <c r="X852" s="117" t="e">
        <f>U852*2</f>
        <v>#DIV/0!</v>
      </c>
      <c r="Z852" s="17">
        <f>Y852*8</f>
        <v>0</v>
      </c>
      <c r="AA852" s="17">
        <f>Y852*3.5</f>
        <v>0</v>
      </c>
      <c r="AB852" s="17">
        <f>Y852*0.9</f>
        <v>0</v>
      </c>
    </row>
    <row r="854" spans="1:28" s="17" customFormat="1" x14ac:dyDescent="0.25">
      <c r="A854" s="17">
        <v>201</v>
      </c>
      <c r="B854" s="17">
        <v>14</v>
      </c>
      <c r="C854" s="17">
        <v>1</v>
      </c>
      <c r="D854" s="17" t="s">
        <v>29</v>
      </c>
      <c r="E854" s="17" t="s">
        <v>551</v>
      </c>
      <c r="F854" s="17">
        <v>4</v>
      </c>
      <c r="G854" s="10">
        <f>+F854-O854/5</f>
        <v>3.7</v>
      </c>
      <c r="H854" s="11">
        <f>G854*7%</f>
        <v>0.25900000000000006</v>
      </c>
      <c r="I854" s="11">
        <f>G854+H854</f>
        <v>3.9590000000000001</v>
      </c>
      <c r="J854" s="17">
        <v>27</v>
      </c>
      <c r="K854" s="7">
        <f>I854*J854</f>
        <v>106.893</v>
      </c>
      <c r="L854" s="10" t="s">
        <v>32</v>
      </c>
      <c r="M854" s="17">
        <v>1</v>
      </c>
      <c r="N854" s="17">
        <v>1.4</v>
      </c>
      <c r="O854" s="13">
        <v>1.5</v>
      </c>
      <c r="P854" s="13">
        <v>85</v>
      </c>
      <c r="Q854" s="9">
        <f>N854*P854</f>
        <v>118.99999999999999</v>
      </c>
      <c r="R854" s="7">
        <f>G854*13</f>
        <v>48.1</v>
      </c>
      <c r="S854" s="7">
        <f>+R854+Q854+K854</f>
        <v>273.99299999999999</v>
      </c>
      <c r="T854" s="7">
        <f>S854+S855</f>
        <v>292.49299999999999</v>
      </c>
      <c r="U854" s="7">
        <f>T854/C854</f>
        <v>292.49299999999999</v>
      </c>
      <c r="X854" s="117">
        <f>U854*1.8</f>
        <v>526.48739999999998</v>
      </c>
      <c r="Y854" s="17">
        <v>529</v>
      </c>
      <c r="Z854" s="17">
        <f>Y854*8</f>
        <v>4232</v>
      </c>
      <c r="AA854" s="17">
        <f>Y854*3.5</f>
        <v>1851.5</v>
      </c>
      <c r="AB854" s="17">
        <f>Y854*0.9</f>
        <v>476.1</v>
      </c>
    </row>
    <row r="855" spans="1:28" s="17" customFormat="1" x14ac:dyDescent="0.25">
      <c r="E855" s="18" t="s">
        <v>552</v>
      </c>
      <c r="G855" s="10">
        <f>+F855-O855/5</f>
        <v>0</v>
      </c>
      <c r="H855" s="11">
        <f>G855*7%</f>
        <v>0</v>
      </c>
      <c r="I855" s="11">
        <f>G855+H855</f>
        <v>0</v>
      </c>
      <c r="J855" s="13"/>
      <c r="K855" s="7">
        <f>I855*J855</f>
        <v>0</v>
      </c>
      <c r="L855" s="10" t="s">
        <v>32</v>
      </c>
      <c r="M855" s="13">
        <v>12</v>
      </c>
      <c r="N855" s="17">
        <v>0.1</v>
      </c>
      <c r="P855" s="13">
        <v>185</v>
      </c>
      <c r="Q855" s="9">
        <f>N855*P855</f>
        <v>18.5</v>
      </c>
      <c r="R855" s="7">
        <f>G855*13</f>
        <v>0</v>
      </c>
      <c r="S855" s="7">
        <f>+R855+Q855+K855</f>
        <v>18.5</v>
      </c>
      <c r="U855" s="7" t="e">
        <f>T855/C855</f>
        <v>#DIV/0!</v>
      </c>
      <c r="X855" s="117" t="e">
        <f>U855*1.8</f>
        <v>#DIV/0!</v>
      </c>
      <c r="Z855" s="17">
        <f>Y855*8</f>
        <v>0</v>
      </c>
      <c r="AA855" s="17">
        <f>Y855*3.5</f>
        <v>0</v>
      </c>
      <c r="AB855" s="17">
        <f>Y855*0.9</f>
        <v>0</v>
      </c>
    </row>
    <row r="857" spans="1:28" s="17" customFormat="1" x14ac:dyDescent="0.25">
      <c r="A857" s="17">
        <v>202</v>
      </c>
      <c r="B857" s="17">
        <v>14</v>
      </c>
      <c r="C857" s="17">
        <v>1</v>
      </c>
      <c r="D857" s="17" t="s">
        <v>29</v>
      </c>
      <c r="E857" s="17" t="s">
        <v>555</v>
      </c>
      <c r="F857" s="17">
        <v>4</v>
      </c>
      <c r="G857" s="10">
        <f>+F857-O857/5</f>
        <v>3.52</v>
      </c>
      <c r="H857" s="11">
        <f>G857*7%</f>
        <v>0.24640000000000004</v>
      </c>
      <c r="I857" s="11">
        <f>G857+H857</f>
        <v>3.7664</v>
      </c>
      <c r="J857" s="17">
        <v>27</v>
      </c>
      <c r="K857" s="7">
        <f>I857*J857</f>
        <v>101.69280000000001</v>
      </c>
      <c r="L857" s="10" t="s">
        <v>32</v>
      </c>
      <c r="M857" s="17">
        <v>1</v>
      </c>
      <c r="N857" s="17">
        <v>2.25</v>
      </c>
      <c r="O857" s="13">
        <v>2.4</v>
      </c>
      <c r="P857" s="13">
        <v>100</v>
      </c>
      <c r="Q857" s="9">
        <f>N857*P857</f>
        <v>225</v>
      </c>
      <c r="R857" s="7">
        <f>G857*13</f>
        <v>45.76</v>
      </c>
      <c r="S857" s="7">
        <f>+R857+Q857+K857</f>
        <v>372.45280000000002</v>
      </c>
      <c r="T857" s="7">
        <f>S857+S858</f>
        <v>385.20280000000002</v>
      </c>
      <c r="U857" s="7">
        <f>T857/C857</f>
        <v>385.20280000000002</v>
      </c>
      <c r="X857" s="117">
        <f>U857*1.8</f>
        <v>693.36504000000002</v>
      </c>
      <c r="Y857" s="17">
        <v>689</v>
      </c>
      <c r="Z857" s="17">
        <f>Y857*8</f>
        <v>5512</v>
      </c>
      <c r="AA857" s="17">
        <f>Y857*3.5</f>
        <v>2411.5</v>
      </c>
      <c r="AB857" s="17">
        <f>Y857*0.9</f>
        <v>620.1</v>
      </c>
    </row>
    <row r="858" spans="1:28" s="17" customFormat="1" x14ac:dyDescent="0.25">
      <c r="E858" s="18" t="s">
        <v>556</v>
      </c>
      <c r="G858" s="10">
        <f>+F858-O858/5</f>
        <v>0</v>
      </c>
      <c r="H858" s="11">
        <f>G858*7%</f>
        <v>0</v>
      </c>
      <c r="I858" s="11">
        <f>G858+H858</f>
        <v>0</v>
      </c>
      <c r="J858" s="13"/>
      <c r="K858" s="7">
        <f>I858*J858</f>
        <v>0</v>
      </c>
      <c r="L858" s="10" t="s">
        <v>32</v>
      </c>
      <c r="M858" s="13">
        <v>14</v>
      </c>
      <c r="N858" s="17">
        <v>0.15</v>
      </c>
      <c r="P858" s="13">
        <v>85</v>
      </c>
      <c r="Q858" s="9">
        <f>N858*P858</f>
        <v>12.75</v>
      </c>
      <c r="R858" s="7">
        <f>G858*13</f>
        <v>0</v>
      </c>
      <c r="S858" s="7">
        <f>+R858+Q858+K858</f>
        <v>12.75</v>
      </c>
      <c r="U858" s="7" t="e">
        <f>T858/C858</f>
        <v>#DIV/0!</v>
      </c>
      <c r="X858" s="117" t="e">
        <f>U858*1.8</f>
        <v>#DIV/0!</v>
      </c>
      <c r="Z858" s="17">
        <f>Y858*8</f>
        <v>0</v>
      </c>
      <c r="AA858" s="17">
        <f>Y858*3.5</f>
        <v>0</v>
      </c>
      <c r="AB858" s="17">
        <f>Y858*0.9</f>
        <v>0</v>
      </c>
    </row>
    <row r="860" spans="1:28" s="17" customFormat="1" x14ac:dyDescent="0.25">
      <c r="A860" s="17">
        <v>203</v>
      </c>
      <c r="B860" s="17">
        <v>10</v>
      </c>
      <c r="C860" s="17">
        <v>1</v>
      </c>
      <c r="D860" s="18" t="s">
        <v>36</v>
      </c>
      <c r="E860" s="17" t="s">
        <v>562</v>
      </c>
      <c r="F860" s="17">
        <v>1.45</v>
      </c>
      <c r="G860" s="10">
        <f>+F860-O860/5</f>
        <v>1.3859999999999999</v>
      </c>
      <c r="H860" s="11">
        <f>G860*7%</f>
        <v>9.7020000000000009E-2</v>
      </c>
      <c r="I860" s="11">
        <f>G860+H860</f>
        <v>1.48302</v>
      </c>
      <c r="J860" s="17">
        <v>18</v>
      </c>
      <c r="K860" s="7">
        <f>I860*J860</f>
        <v>26.69436</v>
      </c>
      <c r="L860" s="5" t="s">
        <v>558</v>
      </c>
      <c r="M860" s="18">
        <v>2</v>
      </c>
      <c r="N860" s="17">
        <v>0.26</v>
      </c>
      <c r="O860" s="13">
        <v>0.32</v>
      </c>
      <c r="P860" s="13">
        <v>3</v>
      </c>
      <c r="Q860" s="9">
        <f>N860*P860</f>
        <v>0.78</v>
      </c>
      <c r="R860" s="7">
        <f>G860*13</f>
        <v>18.017999999999997</v>
      </c>
      <c r="S860" s="7">
        <f>+R860+Q860+K860</f>
        <v>45.492359999999998</v>
      </c>
      <c r="T860" s="7">
        <f>S860+S861</f>
        <v>52.092359999999999</v>
      </c>
      <c r="U860" s="7">
        <f>T860/C860</f>
        <v>52.092359999999999</v>
      </c>
      <c r="X860" s="117">
        <f>U860*2</f>
        <v>104.18472</v>
      </c>
      <c r="Y860" s="17">
        <v>99</v>
      </c>
      <c r="Z860" s="17">
        <f>Y860*8</f>
        <v>792</v>
      </c>
      <c r="AA860" s="17">
        <f>Y860*3.5</f>
        <v>346.5</v>
      </c>
      <c r="AB860" s="17">
        <f>Y860*0.9</f>
        <v>89.100000000000009</v>
      </c>
    </row>
    <row r="861" spans="1:28" s="17" customFormat="1" x14ac:dyDescent="0.25">
      <c r="E861" s="17" t="s">
        <v>557</v>
      </c>
      <c r="G861" s="10">
        <f>+F861-O861/5</f>
        <v>0</v>
      </c>
      <c r="H861" s="11">
        <f>G861*7%</f>
        <v>0</v>
      </c>
      <c r="I861" s="11">
        <f>G861+H861</f>
        <v>0</v>
      </c>
      <c r="J861" s="13"/>
      <c r="K861" s="7">
        <f>I861*J861</f>
        <v>0</v>
      </c>
      <c r="L861" s="5" t="s">
        <v>30</v>
      </c>
      <c r="M861" s="13">
        <v>2</v>
      </c>
      <c r="N861" s="17">
        <v>0.06</v>
      </c>
      <c r="P861" s="13">
        <v>110</v>
      </c>
      <c r="Q861" s="9">
        <f>N861*P861</f>
        <v>6.6</v>
      </c>
      <c r="R861" s="7">
        <f>G861*13</f>
        <v>0</v>
      </c>
      <c r="S861" s="7">
        <f>+R861+Q861+K861</f>
        <v>6.6</v>
      </c>
      <c r="U861" s="7" t="e">
        <f>T861/C861</f>
        <v>#DIV/0!</v>
      </c>
      <c r="X861" s="117" t="e">
        <f>U861*1.8</f>
        <v>#DIV/0!</v>
      </c>
      <c r="Z861" s="17">
        <f>Y861*8</f>
        <v>0</v>
      </c>
      <c r="AA861" s="17">
        <f>Y861*3.5</f>
        <v>0</v>
      </c>
      <c r="AB861" s="17">
        <f>Y861*0.9</f>
        <v>0</v>
      </c>
    </row>
    <row r="863" spans="1:28" s="17" customFormat="1" x14ac:dyDescent="0.25">
      <c r="A863" s="17">
        <v>204</v>
      </c>
      <c r="B863" s="17">
        <v>10</v>
      </c>
      <c r="C863" s="17">
        <v>1</v>
      </c>
      <c r="D863" s="18" t="s">
        <v>36</v>
      </c>
      <c r="E863" s="17" t="s">
        <v>563</v>
      </c>
      <c r="F863" s="17">
        <v>1.48</v>
      </c>
      <c r="G863" s="10">
        <f>+F863-O863/5</f>
        <v>1.4239999999999999</v>
      </c>
      <c r="H863" s="11">
        <f>G863*7%</f>
        <v>9.9680000000000005E-2</v>
      </c>
      <c r="I863" s="11">
        <f>G863+H863</f>
        <v>1.5236799999999999</v>
      </c>
      <c r="J863" s="17">
        <v>18</v>
      </c>
      <c r="K863" s="7">
        <f>I863*J863</f>
        <v>27.42624</v>
      </c>
      <c r="L863" s="5" t="s">
        <v>467</v>
      </c>
      <c r="M863" s="18">
        <v>2</v>
      </c>
      <c r="N863" s="17">
        <v>0.22</v>
      </c>
      <c r="O863" s="13">
        <v>0.28000000000000003</v>
      </c>
      <c r="P863" s="13">
        <v>3</v>
      </c>
      <c r="Q863" s="9">
        <f>N863*P863</f>
        <v>0.66</v>
      </c>
      <c r="R863" s="7">
        <f>G863*13</f>
        <v>18.512</v>
      </c>
      <c r="S863" s="7">
        <f>+R863+Q863+K863</f>
        <v>46.598240000000004</v>
      </c>
      <c r="T863" s="7">
        <f>S863+S864</f>
        <v>53.198240000000006</v>
      </c>
      <c r="U863" s="7">
        <f>T863/C863</f>
        <v>53.198240000000006</v>
      </c>
      <c r="X863" s="117">
        <f>U863*2</f>
        <v>106.39648000000001</v>
      </c>
      <c r="Y863" s="17">
        <v>109</v>
      </c>
      <c r="Z863" s="17">
        <f>Y863*8</f>
        <v>872</v>
      </c>
      <c r="AA863" s="17">
        <f>Y863*3.5</f>
        <v>381.5</v>
      </c>
      <c r="AB863" s="17">
        <f>Y863*0.9</f>
        <v>98.100000000000009</v>
      </c>
    </row>
    <row r="864" spans="1:28" s="17" customFormat="1" x14ac:dyDescent="0.25">
      <c r="E864" s="17" t="s">
        <v>559</v>
      </c>
      <c r="G864" s="10">
        <f>+F864-O864/5</f>
        <v>0</v>
      </c>
      <c r="H864" s="11">
        <f>G864*7%</f>
        <v>0</v>
      </c>
      <c r="I864" s="11">
        <f>G864+H864</f>
        <v>0</v>
      </c>
      <c r="J864" s="13"/>
      <c r="K864" s="7">
        <f>I864*J864</f>
        <v>0</v>
      </c>
      <c r="L864" s="5" t="s">
        <v>30</v>
      </c>
      <c r="M864" s="13">
        <v>2</v>
      </c>
      <c r="N864" s="17">
        <v>0.06</v>
      </c>
      <c r="P864" s="13">
        <v>110</v>
      </c>
      <c r="Q864" s="9">
        <f>N864*P864</f>
        <v>6.6</v>
      </c>
      <c r="R864" s="7">
        <f>G864*13</f>
        <v>0</v>
      </c>
      <c r="S864" s="7">
        <f>+R864+Q864+K864</f>
        <v>6.6</v>
      </c>
      <c r="U864" s="7" t="e">
        <f>T864/C864</f>
        <v>#DIV/0!</v>
      </c>
      <c r="X864" s="117" t="e">
        <f>U864*1.8</f>
        <v>#DIV/0!</v>
      </c>
      <c r="Z864" s="17">
        <f>Y864*8</f>
        <v>0</v>
      </c>
      <c r="AA864" s="17">
        <f>Y864*3.5</f>
        <v>0</v>
      </c>
      <c r="AB864" s="17">
        <f>Y864*0.9</f>
        <v>0</v>
      </c>
    </row>
    <row r="866" spans="1:28" s="17" customFormat="1" ht="14.25" customHeight="1" x14ac:dyDescent="0.25">
      <c r="A866" s="17">
        <v>205</v>
      </c>
      <c r="B866" s="17">
        <v>10</v>
      </c>
      <c r="C866" s="17">
        <v>1</v>
      </c>
      <c r="D866" s="18" t="s">
        <v>36</v>
      </c>
      <c r="E866" s="17" t="s">
        <v>564</v>
      </c>
      <c r="F866" s="17">
        <v>2.14</v>
      </c>
      <c r="G866" s="10">
        <f>+F866-O866/5</f>
        <v>1.9000000000000001</v>
      </c>
      <c r="H866" s="11">
        <f>G866*7%</f>
        <v>0.13300000000000003</v>
      </c>
      <c r="I866" s="11">
        <f>G866+H866</f>
        <v>2.0330000000000004</v>
      </c>
      <c r="J866" s="17">
        <v>18</v>
      </c>
      <c r="K866" s="7">
        <f>I866*J866</f>
        <v>36.594000000000008</v>
      </c>
      <c r="L866" s="10" t="s">
        <v>454</v>
      </c>
      <c r="M866" s="17">
        <v>6</v>
      </c>
      <c r="N866" s="17">
        <v>1.2</v>
      </c>
      <c r="O866" s="13">
        <v>1.2</v>
      </c>
      <c r="P866" s="13">
        <v>3</v>
      </c>
      <c r="Q866" s="9">
        <f>N866*P866</f>
        <v>3.5999999999999996</v>
      </c>
      <c r="R866" s="7">
        <f>G866*13</f>
        <v>24.700000000000003</v>
      </c>
      <c r="S866" s="7">
        <f>+R866+Q866+K866</f>
        <v>64.894000000000005</v>
      </c>
      <c r="T866" s="7">
        <f>S866+S867</f>
        <v>64.894000000000005</v>
      </c>
      <c r="U866" s="7">
        <f>T866/C866</f>
        <v>64.894000000000005</v>
      </c>
      <c r="X866" s="117">
        <f>U866*2</f>
        <v>129.78800000000001</v>
      </c>
      <c r="Y866" s="17">
        <v>129</v>
      </c>
      <c r="Z866" s="17">
        <f>Y866*8</f>
        <v>1032</v>
      </c>
      <c r="AA866" s="17">
        <f>Y866*3.5</f>
        <v>451.5</v>
      </c>
      <c r="AB866" s="17">
        <f>Y866*0.9</f>
        <v>116.10000000000001</v>
      </c>
    </row>
    <row r="867" spans="1:28" s="17" customFormat="1" x14ac:dyDescent="0.25">
      <c r="E867" s="17" t="s">
        <v>560</v>
      </c>
      <c r="G867" s="10">
        <f>+F867-O867/5</f>
        <v>0</v>
      </c>
      <c r="H867" s="11">
        <f>G867*7%</f>
        <v>0</v>
      </c>
      <c r="I867" s="11">
        <f>G867+H867</f>
        <v>0</v>
      </c>
      <c r="J867" s="13"/>
      <c r="K867" s="7">
        <f>I867*J867</f>
        <v>0</v>
      </c>
      <c r="L867" s="10"/>
      <c r="M867" s="13"/>
      <c r="P867" s="13"/>
      <c r="Q867" s="9"/>
      <c r="R867" s="7">
        <f>G867*13</f>
        <v>0</v>
      </c>
      <c r="S867" s="7">
        <f>+R867+Q867+K867</f>
        <v>0</v>
      </c>
      <c r="U867" s="7" t="e">
        <f>T867/C867</f>
        <v>#DIV/0!</v>
      </c>
      <c r="X867" s="117" t="e">
        <f>U867*2</f>
        <v>#DIV/0!</v>
      </c>
      <c r="Z867" s="17">
        <f>Y867*8</f>
        <v>0</v>
      </c>
      <c r="AA867" s="17">
        <f>Y867*3.5</f>
        <v>0</v>
      </c>
      <c r="AB867" s="17">
        <f>Y867*0.9</f>
        <v>0</v>
      </c>
    </row>
    <row r="869" spans="1:28" s="17" customFormat="1" ht="14.25" customHeight="1" x14ac:dyDescent="0.25">
      <c r="A869" s="17">
        <v>206</v>
      </c>
      <c r="B869" s="17">
        <v>10</v>
      </c>
      <c r="C869" s="17">
        <v>1</v>
      </c>
      <c r="D869" s="18" t="s">
        <v>36</v>
      </c>
      <c r="E869" s="17" t="s">
        <v>565</v>
      </c>
      <c r="F869" s="17">
        <v>1.9</v>
      </c>
      <c r="G869" s="10">
        <f>+F869-O869/5</f>
        <v>1.8199999999999998</v>
      </c>
      <c r="H869" s="11">
        <f>G869*7%</f>
        <v>0.12740000000000001</v>
      </c>
      <c r="I869" s="11">
        <f>G869+H869</f>
        <v>1.9473999999999998</v>
      </c>
      <c r="J869" s="17">
        <v>18</v>
      </c>
      <c r="K869" s="7">
        <f>I869*J869</f>
        <v>35.053199999999997</v>
      </c>
      <c r="L869" s="10" t="s">
        <v>454</v>
      </c>
      <c r="M869" s="17">
        <v>2</v>
      </c>
      <c r="N869" s="17">
        <v>0.4</v>
      </c>
      <c r="O869" s="13">
        <v>0.4</v>
      </c>
      <c r="P869" s="13">
        <v>3</v>
      </c>
      <c r="Q869" s="9">
        <f>N869*P869</f>
        <v>1.2000000000000002</v>
      </c>
      <c r="R869" s="7">
        <f>G869*13</f>
        <v>23.659999999999997</v>
      </c>
      <c r="S869" s="7">
        <f>+R869+Q869+K869</f>
        <v>59.913199999999989</v>
      </c>
      <c r="T869" s="7">
        <f>S869+S870</f>
        <v>59.913199999999989</v>
      </c>
      <c r="U869" s="7">
        <f>T869/C869</f>
        <v>59.913199999999989</v>
      </c>
      <c r="X869" s="117">
        <f>U869*2</f>
        <v>119.82639999999998</v>
      </c>
      <c r="Y869" s="17">
        <v>119</v>
      </c>
      <c r="Z869" s="17">
        <f>Y869*8</f>
        <v>952</v>
      </c>
      <c r="AA869" s="17">
        <f>Y869*3.5</f>
        <v>416.5</v>
      </c>
      <c r="AB869" s="17">
        <f>Y869*0.9</f>
        <v>107.10000000000001</v>
      </c>
    </row>
    <row r="870" spans="1:28" s="17" customFormat="1" x14ac:dyDescent="0.25">
      <c r="E870" s="17" t="s">
        <v>561</v>
      </c>
      <c r="G870" s="10">
        <f>+F870-O870/5</f>
        <v>0</v>
      </c>
      <c r="H870" s="11">
        <f>G870*7%</f>
        <v>0</v>
      </c>
      <c r="I870" s="11">
        <f>G870+H870</f>
        <v>0</v>
      </c>
      <c r="J870" s="13"/>
      <c r="K870" s="7">
        <f>I870*J870</f>
        <v>0</v>
      </c>
      <c r="L870" s="10"/>
      <c r="M870" s="13"/>
      <c r="P870" s="13"/>
      <c r="Q870" s="9"/>
      <c r="R870" s="7">
        <f>G870*13</f>
        <v>0</v>
      </c>
      <c r="S870" s="7">
        <f>+R870+Q870+K870</f>
        <v>0</v>
      </c>
      <c r="U870" s="7" t="e">
        <f>T870/C870</f>
        <v>#DIV/0!</v>
      </c>
      <c r="X870" s="117" t="e">
        <f>U870*2</f>
        <v>#DIV/0!</v>
      </c>
      <c r="Z870" s="17">
        <f>Y870*8</f>
        <v>0</v>
      </c>
      <c r="AA870" s="17">
        <f>Y870*3.5</f>
        <v>0</v>
      </c>
      <c r="AB870" s="17">
        <f>Y870*0.9</f>
        <v>0</v>
      </c>
    </row>
    <row r="872" spans="1:28" s="42" customFormat="1" ht="14.25" customHeight="1" x14ac:dyDescent="0.25">
      <c r="A872" s="42">
        <v>207</v>
      </c>
      <c r="B872" s="42">
        <v>10</v>
      </c>
      <c r="C872" s="42">
        <v>1</v>
      </c>
      <c r="D872" s="42" t="s">
        <v>36</v>
      </c>
      <c r="E872" s="42" t="s">
        <v>566</v>
      </c>
      <c r="F872" s="42">
        <v>1.2</v>
      </c>
      <c r="G872" s="43">
        <f>+F872-O872/5</f>
        <v>1.17</v>
      </c>
      <c r="H872" s="44">
        <f>G872*7%</f>
        <v>8.1900000000000001E-2</v>
      </c>
      <c r="I872" s="44">
        <f>G872+H872</f>
        <v>1.2519</v>
      </c>
      <c r="J872" s="42">
        <v>18</v>
      </c>
      <c r="K872" s="45">
        <f>I872*J872</f>
        <v>22.534199999999998</v>
      </c>
      <c r="L872" s="43" t="s">
        <v>30</v>
      </c>
      <c r="M872" s="42">
        <v>24</v>
      </c>
      <c r="N872" s="42">
        <v>0.15</v>
      </c>
      <c r="O872" s="46">
        <v>0.15</v>
      </c>
      <c r="P872" s="46">
        <v>110</v>
      </c>
      <c r="Q872" s="47">
        <f>N872*P872</f>
        <v>16.5</v>
      </c>
      <c r="R872" s="45">
        <f>G872*13</f>
        <v>15.209999999999999</v>
      </c>
      <c r="S872" s="45">
        <f>+R872+Q872+K872</f>
        <v>54.244199999999999</v>
      </c>
      <c r="T872" s="45">
        <f>S872+S873</f>
        <v>54.244199999999999</v>
      </c>
      <c r="U872" s="45">
        <f>T872/C872</f>
        <v>54.244199999999999</v>
      </c>
      <c r="X872" s="121">
        <f>U872*2</f>
        <v>108.4884</v>
      </c>
      <c r="Y872" s="42">
        <v>109</v>
      </c>
      <c r="Z872" s="42">
        <f>Y872*8</f>
        <v>872</v>
      </c>
      <c r="AA872" s="42">
        <f>Y872*3.5</f>
        <v>381.5</v>
      </c>
      <c r="AB872" s="42">
        <f>Y872*0.9</f>
        <v>98.100000000000009</v>
      </c>
    </row>
    <row r="873" spans="1:28" s="17" customFormat="1" x14ac:dyDescent="0.25">
      <c r="E873" s="17" t="s">
        <v>567</v>
      </c>
      <c r="G873" s="10">
        <f>+F873-O873/5</f>
        <v>0</v>
      </c>
      <c r="H873" s="11">
        <f>G873*7%</f>
        <v>0</v>
      </c>
      <c r="I873" s="11">
        <f>G873+H873</f>
        <v>0</v>
      </c>
      <c r="J873" s="13"/>
      <c r="K873" s="7">
        <f>I873*J873</f>
        <v>0</v>
      </c>
      <c r="L873" s="10"/>
      <c r="M873" s="13"/>
      <c r="P873" s="13"/>
      <c r="Q873" s="9"/>
      <c r="R873" s="7">
        <f>G873*13</f>
        <v>0</v>
      </c>
      <c r="S873" s="7">
        <f>+R873+Q873+K873</f>
        <v>0</v>
      </c>
      <c r="U873" s="7" t="e">
        <f>T873/C873</f>
        <v>#DIV/0!</v>
      </c>
      <c r="X873" s="117" t="e">
        <f>U873*2</f>
        <v>#DIV/0!</v>
      </c>
      <c r="Z873" s="17">
        <f>Y873*8</f>
        <v>0</v>
      </c>
      <c r="AA873" s="17">
        <f>Y873*3.5</f>
        <v>0</v>
      </c>
      <c r="AB873" s="17">
        <f>Y873*0.9</f>
        <v>0</v>
      </c>
    </row>
    <row r="875" spans="1:28" s="17" customFormat="1" ht="14.25" customHeight="1" x14ac:dyDescent="0.25">
      <c r="A875" s="17">
        <v>208</v>
      </c>
      <c r="B875" s="17">
        <v>14</v>
      </c>
      <c r="C875" s="17">
        <v>1</v>
      </c>
      <c r="D875" s="18" t="s">
        <v>97</v>
      </c>
      <c r="E875" s="17" t="s">
        <v>603</v>
      </c>
      <c r="F875" s="17">
        <v>4</v>
      </c>
      <c r="G875" s="10">
        <f>+F875-O875/5</f>
        <v>3.2800000000000002</v>
      </c>
      <c r="H875" s="11">
        <f>G875*7%</f>
        <v>0.22960000000000003</v>
      </c>
      <c r="I875" s="11">
        <f>G875+H875</f>
        <v>3.5096000000000003</v>
      </c>
      <c r="J875" s="17">
        <v>27</v>
      </c>
      <c r="K875" s="7">
        <f>I875*J875</f>
        <v>94.759200000000007</v>
      </c>
      <c r="L875" s="10" t="s">
        <v>33</v>
      </c>
      <c r="M875" s="17">
        <v>18</v>
      </c>
      <c r="N875" s="17">
        <v>3.6</v>
      </c>
      <c r="O875" s="13">
        <v>3.6</v>
      </c>
      <c r="P875" s="13">
        <v>50</v>
      </c>
      <c r="Q875" s="9">
        <f>N875*P875</f>
        <v>180</v>
      </c>
      <c r="R875" s="7">
        <f>G875*13</f>
        <v>42.64</v>
      </c>
      <c r="S875" s="7">
        <f>+R875+Q875+K875</f>
        <v>317.39920000000001</v>
      </c>
      <c r="T875" s="7">
        <f>S875+S876</f>
        <v>317.39920000000001</v>
      </c>
      <c r="U875" s="7">
        <f>T875/C875</f>
        <v>317.39920000000001</v>
      </c>
      <c r="X875" s="117">
        <f>U875*1.8</f>
        <v>571.31856000000005</v>
      </c>
      <c r="Y875" s="17">
        <v>569</v>
      </c>
      <c r="Z875" s="17">
        <f>Y875*8</f>
        <v>4552</v>
      </c>
      <c r="AA875" s="17">
        <f>Y875*3.5</f>
        <v>1991.5</v>
      </c>
      <c r="AB875" s="17">
        <f>Y875*0.9</f>
        <v>512.1</v>
      </c>
    </row>
    <row r="876" spans="1:28" s="17" customFormat="1" x14ac:dyDescent="0.25">
      <c r="E876" s="17" t="s">
        <v>568</v>
      </c>
      <c r="G876" s="10">
        <f>+F876-O876/5</f>
        <v>0</v>
      </c>
      <c r="H876" s="11">
        <f>G876*7%</f>
        <v>0</v>
      </c>
      <c r="I876" s="11">
        <f>G876+H876</f>
        <v>0</v>
      </c>
      <c r="J876" s="13"/>
      <c r="K876" s="7">
        <f>I876*J876</f>
        <v>0</v>
      </c>
      <c r="L876" s="10"/>
      <c r="M876" s="13"/>
      <c r="P876" s="13"/>
      <c r="Q876" s="9"/>
      <c r="R876" s="7">
        <f>G876*13</f>
        <v>0</v>
      </c>
      <c r="S876" s="7">
        <f>+R876+Q876+K876</f>
        <v>0</v>
      </c>
      <c r="U876" s="7" t="e">
        <f>T876/C876</f>
        <v>#DIV/0!</v>
      </c>
      <c r="X876" s="117" t="e">
        <f>U876*2</f>
        <v>#DIV/0!</v>
      </c>
      <c r="Z876" s="17">
        <f>Y876*8</f>
        <v>0</v>
      </c>
      <c r="AA876" s="17">
        <f>Y876*3.5</f>
        <v>0</v>
      </c>
      <c r="AB876" s="17">
        <f>Y876*0.9</f>
        <v>0</v>
      </c>
    </row>
    <row r="878" spans="1:28" s="17" customFormat="1" x14ac:dyDescent="0.25">
      <c r="A878" s="17">
        <v>209</v>
      </c>
      <c r="B878" s="17">
        <v>10</v>
      </c>
      <c r="C878" s="17">
        <v>1</v>
      </c>
      <c r="D878" s="17" t="s">
        <v>97</v>
      </c>
      <c r="E878" s="17" t="s">
        <v>569</v>
      </c>
      <c r="F878" s="17">
        <v>2</v>
      </c>
      <c r="G878" s="10">
        <f>+F878-O878/5</f>
        <v>1.95</v>
      </c>
      <c r="H878" s="11">
        <f>G878*7%</f>
        <v>0.13650000000000001</v>
      </c>
      <c r="I878" s="11">
        <f>G878+H878</f>
        <v>2.0865</v>
      </c>
      <c r="J878" s="17">
        <v>18</v>
      </c>
      <c r="K878" s="7">
        <f>I878*J878</f>
        <v>37.557000000000002</v>
      </c>
      <c r="L878" s="10" t="s">
        <v>33</v>
      </c>
      <c r="M878" s="17">
        <v>5</v>
      </c>
      <c r="N878" s="17">
        <v>0.15</v>
      </c>
      <c r="O878" s="13">
        <v>0.25</v>
      </c>
      <c r="P878" s="13">
        <v>40</v>
      </c>
      <c r="Q878" s="9">
        <f>N878*P878</f>
        <v>6</v>
      </c>
      <c r="R878" s="7">
        <f>G878*13</f>
        <v>25.349999999999998</v>
      </c>
      <c r="S878" s="7">
        <f>+R878+Q878+K878</f>
        <v>68.906999999999996</v>
      </c>
      <c r="T878" s="7">
        <f>S878+S879</f>
        <v>88.906999999999996</v>
      </c>
      <c r="U878" s="7">
        <f>T878/C878</f>
        <v>88.906999999999996</v>
      </c>
      <c r="X878" s="117">
        <f>U878*2</f>
        <v>177.81399999999999</v>
      </c>
      <c r="Y878" s="17">
        <v>179</v>
      </c>
      <c r="Z878" s="17">
        <f>Y878*8</f>
        <v>1432</v>
      </c>
      <c r="AA878" s="17">
        <f>Y878*3.5</f>
        <v>626.5</v>
      </c>
      <c r="AB878" s="17">
        <f>Y878*0.9</f>
        <v>161.1</v>
      </c>
    </row>
    <row r="879" spans="1:28" s="17" customFormat="1" x14ac:dyDescent="0.25">
      <c r="E879" s="18" t="s">
        <v>570</v>
      </c>
      <c r="G879" s="10">
        <f>+F879-O879/5</f>
        <v>0</v>
      </c>
      <c r="H879" s="11">
        <f>G879*7%</f>
        <v>0</v>
      </c>
      <c r="I879" s="11">
        <f>G879+H879</f>
        <v>0</v>
      </c>
      <c r="J879" s="13"/>
      <c r="K879" s="7">
        <f>I879*J879</f>
        <v>0</v>
      </c>
      <c r="L879" s="5" t="s">
        <v>30</v>
      </c>
      <c r="M879" s="13">
        <v>4</v>
      </c>
      <c r="N879" s="17">
        <v>0.1</v>
      </c>
      <c r="P879" s="13">
        <v>200</v>
      </c>
      <c r="Q879" s="9">
        <f>N879*P879</f>
        <v>20</v>
      </c>
      <c r="R879" s="7">
        <f>G879*13</f>
        <v>0</v>
      </c>
      <c r="S879" s="7">
        <f>+R879+Q879+K879</f>
        <v>20</v>
      </c>
      <c r="U879" s="7" t="e">
        <f>T879/C879</f>
        <v>#DIV/0!</v>
      </c>
      <c r="X879" s="117" t="e">
        <f>U879*1.8</f>
        <v>#DIV/0!</v>
      </c>
      <c r="Z879" s="17">
        <f>Y879*8</f>
        <v>0</v>
      </c>
      <c r="AA879" s="17">
        <f>Y879*3.5</f>
        <v>0</v>
      </c>
      <c r="AB879" s="17">
        <f>Y879*0.9</f>
        <v>0</v>
      </c>
    </row>
    <row r="881" spans="1:28" s="17" customFormat="1" x14ac:dyDescent="0.25">
      <c r="A881" s="17">
        <v>210</v>
      </c>
      <c r="B881" s="17">
        <v>10</v>
      </c>
      <c r="C881" s="17">
        <v>1</v>
      </c>
      <c r="D881" s="17" t="s">
        <v>97</v>
      </c>
      <c r="E881" s="17" t="s">
        <v>571</v>
      </c>
      <c r="F881" s="17">
        <v>4.5</v>
      </c>
      <c r="G881" s="10">
        <f>+F881-O881/5</f>
        <v>4.41</v>
      </c>
      <c r="H881" s="11">
        <f>G881*7%</f>
        <v>0.30870000000000003</v>
      </c>
      <c r="I881" s="11">
        <f>G881+H881</f>
        <v>4.7187000000000001</v>
      </c>
      <c r="J881" s="17">
        <v>18</v>
      </c>
      <c r="K881" s="7">
        <f>I881*J881</f>
        <v>84.936599999999999</v>
      </c>
      <c r="L881" s="10" t="s">
        <v>33</v>
      </c>
      <c r="M881" s="17">
        <v>20</v>
      </c>
      <c r="N881" s="17">
        <v>0.3</v>
      </c>
      <c r="O881" s="13">
        <v>0.45</v>
      </c>
      <c r="P881" s="13">
        <v>85</v>
      </c>
      <c r="Q881" s="9">
        <f>N881*P881</f>
        <v>25.5</v>
      </c>
      <c r="R881" s="7">
        <f>G881*13</f>
        <v>57.33</v>
      </c>
      <c r="S881" s="7">
        <f>+R881+Q881+K881</f>
        <v>167.76659999999998</v>
      </c>
      <c r="T881" s="7">
        <f>S881+S882</f>
        <v>197.76659999999998</v>
      </c>
      <c r="U881" s="7">
        <f>T881/C881</f>
        <v>197.76659999999998</v>
      </c>
      <c r="X881" s="117">
        <f>U881*1.8</f>
        <v>355.97987999999998</v>
      </c>
      <c r="Y881" s="17">
        <v>359</v>
      </c>
      <c r="Z881" s="17">
        <f>Y881*8</f>
        <v>2872</v>
      </c>
      <c r="AA881" s="17">
        <f>Y881*3.5</f>
        <v>1256.5</v>
      </c>
      <c r="AB881" s="17">
        <f>Y881*0.9</f>
        <v>323.10000000000002</v>
      </c>
    </row>
    <row r="882" spans="1:28" s="17" customFormat="1" x14ac:dyDescent="0.25">
      <c r="E882" s="18" t="s">
        <v>572</v>
      </c>
      <c r="G882" s="10">
        <f>+F882-O882/5</f>
        <v>0</v>
      </c>
      <c r="H882" s="11">
        <f>G882*7%</f>
        <v>0</v>
      </c>
      <c r="I882" s="11">
        <f>G882+H882</f>
        <v>0</v>
      </c>
      <c r="J882" s="13"/>
      <c r="K882" s="7">
        <f>I882*J882</f>
        <v>0</v>
      </c>
      <c r="L882" s="5" t="s">
        <v>30</v>
      </c>
      <c r="M882" s="13">
        <v>10</v>
      </c>
      <c r="N882" s="17">
        <v>0.15</v>
      </c>
      <c r="P882" s="13">
        <v>200</v>
      </c>
      <c r="Q882" s="9">
        <f>N882*P882</f>
        <v>30</v>
      </c>
      <c r="R882" s="7">
        <f>G882*13</f>
        <v>0</v>
      </c>
      <c r="S882" s="7">
        <f>+R882+Q882+K882</f>
        <v>30</v>
      </c>
      <c r="U882" s="7" t="e">
        <f>T882/C882</f>
        <v>#DIV/0!</v>
      </c>
      <c r="X882" s="117" t="e">
        <f>U882*1.8</f>
        <v>#DIV/0!</v>
      </c>
      <c r="Z882" s="17">
        <f>Y882*8</f>
        <v>0</v>
      </c>
      <c r="AA882" s="17">
        <f>Y882*3.5</f>
        <v>0</v>
      </c>
      <c r="AB882" s="17">
        <f>Y882*0.9</f>
        <v>0</v>
      </c>
    </row>
    <row r="884" spans="1:28" s="17" customFormat="1" ht="14.25" customHeight="1" x14ac:dyDescent="0.25">
      <c r="A884" s="17">
        <v>211</v>
      </c>
      <c r="B884" s="17">
        <v>10</v>
      </c>
      <c r="C884" s="17">
        <v>1</v>
      </c>
      <c r="D884" s="18" t="s">
        <v>97</v>
      </c>
      <c r="E884" s="17" t="s">
        <v>573</v>
      </c>
      <c r="F884" s="17">
        <v>2</v>
      </c>
      <c r="G884" s="10">
        <f>+F884-O884/5</f>
        <v>1.94</v>
      </c>
      <c r="H884" s="11">
        <f>G884*7%</f>
        <v>0.1358</v>
      </c>
      <c r="I884" s="11">
        <f>G884+H884</f>
        <v>2.0758000000000001</v>
      </c>
      <c r="J884" s="17">
        <v>18</v>
      </c>
      <c r="K884" s="7">
        <f>I884*J884</f>
        <v>37.364400000000003</v>
      </c>
      <c r="L884" s="10" t="s">
        <v>30</v>
      </c>
      <c r="M884" s="17">
        <v>14</v>
      </c>
      <c r="N884" s="17">
        <v>0.3</v>
      </c>
      <c r="O884" s="13">
        <v>0.3</v>
      </c>
      <c r="P884" s="13">
        <v>200</v>
      </c>
      <c r="Q884" s="9">
        <f>N884*P884</f>
        <v>60</v>
      </c>
      <c r="R884" s="7">
        <f>G884*13</f>
        <v>25.22</v>
      </c>
      <c r="S884" s="7">
        <f>+R884+Q884+K884</f>
        <v>122.5844</v>
      </c>
      <c r="T884" s="7">
        <f>S884+S885</f>
        <v>122.5844</v>
      </c>
      <c r="U884" s="7">
        <f>T884/C884</f>
        <v>122.5844</v>
      </c>
      <c r="X884" s="117">
        <f>U884*1.8</f>
        <v>220.65192000000002</v>
      </c>
      <c r="Y884" s="17">
        <v>219</v>
      </c>
      <c r="Z884" s="17">
        <f>Y884*8</f>
        <v>1752</v>
      </c>
      <c r="AA884" s="17">
        <f>Y884*3.5</f>
        <v>766.5</v>
      </c>
      <c r="AB884" s="17">
        <f>Y884*0.9</f>
        <v>197.1</v>
      </c>
    </row>
    <row r="885" spans="1:28" s="17" customFormat="1" x14ac:dyDescent="0.25">
      <c r="E885" s="17" t="s">
        <v>574</v>
      </c>
      <c r="G885" s="10">
        <f>+F885-O885/5</f>
        <v>0</v>
      </c>
      <c r="H885" s="11">
        <f>G885*7%</f>
        <v>0</v>
      </c>
      <c r="I885" s="11">
        <f>G885+H885</f>
        <v>0</v>
      </c>
      <c r="J885" s="13"/>
      <c r="K885" s="7">
        <f>I885*J885</f>
        <v>0</v>
      </c>
      <c r="L885" s="10"/>
      <c r="M885" s="13"/>
      <c r="P885" s="13"/>
      <c r="Q885" s="9"/>
      <c r="R885" s="7">
        <f>G885*13</f>
        <v>0</v>
      </c>
      <c r="S885" s="7">
        <f>+R885+Q885+K885</f>
        <v>0</v>
      </c>
      <c r="U885" s="7" t="e">
        <f>T885/C885</f>
        <v>#DIV/0!</v>
      </c>
      <c r="X885" s="117" t="e">
        <f>U885*2</f>
        <v>#DIV/0!</v>
      </c>
      <c r="Z885" s="17">
        <f>Y885*8</f>
        <v>0</v>
      </c>
      <c r="AA885" s="17">
        <f>Y885*3.5</f>
        <v>0</v>
      </c>
      <c r="AB885" s="17">
        <f>Y885*0.9</f>
        <v>0</v>
      </c>
    </row>
    <row r="887" spans="1:28" s="17" customFormat="1" x14ac:dyDescent="0.25">
      <c r="A887" s="17">
        <v>212</v>
      </c>
      <c r="B887" s="17">
        <v>10</v>
      </c>
      <c r="C887" s="17">
        <v>1</v>
      </c>
      <c r="D887" s="17" t="s">
        <v>29</v>
      </c>
      <c r="E887" s="56" t="s">
        <v>575</v>
      </c>
      <c r="F887" s="17">
        <v>2.5</v>
      </c>
      <c r="G887" s="10">
        <f>+F887-O887/5</f>
        <v>2.4500000000000002</v>
      </c>
      <c r="H887" s="11">
        <f>G887*7%</f>
        <v>0.17150000000000004</v>
      </c>
      <c r="I887" s="11">
        <f>G887+H887</f>
        <v>2.6215000000000002</v>
      </c>
      <c r="J887" s="17">
        <v>18</v>
      </c>
      <c r="K887" s="7">
        <f>I887*J887</f>
        <v>47.187000000000005</v>
      </c>
      <c r="L887" s="10" t="s">
        <v>30</v>
      </c>
      <c r="M887" s="17">
        <v>3</v>
      </c>
      <c r="N887" s="17">
        <v>0.15</v>
      </c>
      <c r="O887" s="13">
        <v>0.25</v>
      </c>
      <c r="P887" s="13">
        <v>200</v>
      </c>
      <c r="Q887" s="9">
        <f>N887*P887</f>
        <v>30</v>
      </c>
      <c r="R887" s="7">
        <f>G887*13</f>
        <v>31.85</v>
      </c>
      <c r="S887" s="7">
        <f>+R887+Q887+K887</f>
        <v>109.03700000000001</v>
      </c>
      <c r="T887" s="7">
        <f>S887+S888</f>
        <v>129.03700000000001</v>
      </c>
      <c r="U887" s="7">
        <f>T887/C887</f>
        <v>129.03700000000001</v>
      </c>
      <c r="X887" s="117">
        <f>U887*1.8</f>
        <v>232.26660000000001</v>
      </c>
      <c r="Y887" s="17">
        <v>229</v>
      </c>
      <c r="Z887" s="17">
        <f>Y887*8</f>
        <v>1832</v>
      </c>
      <c r="AA887" s="17">
        <f>Y887*3.5</f>
        <v>801.5</v>
      </c>
      <c r="AB887" s="17">
        <f>Y887*0.9</f>
        <v>206.1</v>
      </c>
    </row>
    <row r="888" spans="1:28" s="17" customFormat="1" x14ac:dyDescent="0.25">
      <c r="E888" s="18" t="s">
        <v>576</v>
      </c>
      <c r="G888" s="10">
        <f>+F888-O888/5</f>
        <v>0</v>
      </c>
      <c r="H888" s="11">
        <f>G888*7%</f>
        <v>0</v>
      </c>
      <c r="I888" s="11">
        <f>G888+H888</f>
        <v>0</v>
      </c>
      <c r="J888" s="13"/>
      <c r="K888" s="7">
        <f>I888*J888</f>
        <v>0</v>
      </c>
      <c r="L888" s="5" t="s">
        <v>30</v>
      </c>
      <c r="M888" s="13">
        <v>8</v>
      </c>
      <c r="N888" s="17">
        <v>0.1</v>
      </c>
      <c r="P888" s="13">
        <v>200</v>
      </c>
      <c r="Q888" s="9">
        <f>N888*P888</f>
        <v>20</v>
      </c>
      <c r="R888" s="7">
        <f>G888*13</f>
        <v>0</v>
      </c>
      <c r="S888" s="7">
        <f>+R888+Q888+K888</f>
        <v>20</v>
      </c>
      <c r="U888" s="7" t="e">
        <f>T888/C888</f>
        <v>#DIV/0!</v>
      </c>
      <c r="X888" s="117" t="e">
        <f>U888*1.8</f>
        <v>#DIV/0!</v>
      </c>
      <c r="Z888" s="17">
        <f>Y888*8</f>
        <v>0</v>
      </c>
      <c r="AA888" s="17">
        <f>Y888*3.5</f>
        <v>0</v>
      </c>
      <c r="AB888" s="17">
        <f>Y888*0.9</f>
        <v>0</v>
      </c>
    </row>
    <row r="890" spans="1:28" s="17" customFormat="1" ht="14.25" customHeight="1" x14ac:dyDescent="0.25">
      <c r="A890" s="17">
        <v>213</v>
      </c>
      <c r="B890" s="17">
        <v>925</v>
      </c>
      <c r="C890" s="17">
        <v>1</v>
      </c>
      <c r="D890" s="18" t="s">
        <v>36</v>
      </c>
      <c r="E890" s="56" t="s">
        <v>578</v>
      </c>
      <c r="F890" s="17">
        <v>3</v>
      </c>
      <c r="G890" s="10">
        <f>+F890-O890/5</f>
        <v>2.98</v>
      </c>
      <c r="H890" s="11">
        <f>G890*7%</f>
        <v>0.20860000000000001</v>
      </c>
      <c r="I890" s="11">
        <f>G890+H890</f>
        <v>3.1886000000000001</v>
      </c>
      <c r="J890" s="17">
        <v>1</v>
      </c>
      <c r="K890" s="7">
        <f>I890*J890</f>
        <v>3.1886000000000001</v>
      </c>
      <c r="L890" s="10" t="s">
        <v>30</v>
      </c>
      <c r="M890" s="17">
        <v>28</v>
      </c>
      <c r="N890" s="17">
        <v>0.1</v>
      </c>
      <c r="O890" s="13">
        <v>0.1</v>
      </c>
      <c r="P890" s="13">
        <v>85</v>
      </c>
      <c r="Q890" s="9">
        <f>N890*P890</f>
        <v>8.5</v>
      </c>
      <c r="R890" s="7">
        <f>G890*6</f>
        <v>17.88</v>
      </c>
      <c r="S890" s="7">
        <f>+R890+Q890+K890</f>
        <v>29.5686</v>
      </c>
      <c r="T890" s="7">
        <f>S890+S891</f>
        <v>29.5686</v>
      </c>
      <c r="U890" s="7">
        <f>T890/C890</f>
        <v>29.5686</v>
      </c>
      <c r="X890" s="117">
        <f>U890*2</f>
        <v>59.1372</v>
      </c>
      <c r="Y890" s="17">
        <v>59</v>
      </c>
      <c r="Z890" s="17">
        <f>Y890*8</f>
        <v>472</v>
      </c>
      <c r="AA890" s="17">
        <f>Y890*3.5</f>
        <v>206.5</v>
      </c>
      <c r="AB890" s="17">
        <f>Y890*0.9</f>
        <v>53.1</v>
      </c>
    </row>
    <row r="891" spans="1:28" s="17" customFormat="1" x14ac:dyDescent="0.25">
      <c r="E891" s="17" t="s">
        <v>577</v>
      </c>
      <c r="G891" s="10">
        <f>+F891-O891/5</f>
        <v>0</v>
      </c>
      <c r="H891" s="11">
        <f>G891*7%</f>
        <v>0</v>
      </c>
      <c r="I891" s="11">
        <f>G891+H891</f>
        <v>0</v>
      </c>
      <c r="J891" s="13"/>
      <c r="K891" s="7">
        <f>I891*J891</f>
        <v>0</v>
      </c>
      <c r="L891" s="10"/>
      <c r="M891" s="13"/>
      <c r="P891" s="13"/>
      <c r="Q891" s="9"/>
      <c r="R891" s="7">
        <f>G891*6</f>
        <v>0</v>
      </c>
      <c r="S891" s="7">
        <f>+R891+Q891+K891</f>
        <v>0</v>
      </c>
      <c r="U891" s="7" t="e">
        <f>T891/C891</f>
        <v>#DIV/0!</v>
      </c>
      <c r="X891" s="117" t="e">
        <f>U891*2</f>
        <v>#DIV/0!</v>
      </c>
      <c r="Z891" s="17">
        <f>Y891*8</f>
        <v>0</v>
      </c>
      <c r="AA891" s="17">
        <f>Y891*3.5</f>
        <v>0</v>
      </c>
      <c r="AB891" s="17">
        <f>Y891*0.9</f>
        <v>0</v>
      </c>
    </row>
    <row r="893" spans="1:28" s="17" customFormat="1" ht="14.25" customHeight="1" x14ac:dyDescent="0.25">
      <c r="A893" s="17">
        <v>214</v>
      </c>
      <c r="B893" s="17">
        <v>925</v>
      </c>
      <c r="C893" s="17">
        <v>1</v>
      </c>
      <c r="D893" s="18" t="s">
        <v>36</v>
      </c>
      <c r="E893" s="17" t="s">
        <v>579</v>
      </c>
      <c r="F893" s="17">
        <v>4</v>
      </c>
      <c r="G893" s="10">
        <f>+F893-O893/5</f>
        <v>3.92</v>
      </c>
      <c r="H893" s="11">
        <f>G893*7%</f>
        <v>0.27440000000000003</v>
      </c>
      <c r="I893" s="11">
        <f>G893+H893</f>
        <v>4.1943999999999999</v>
      </c>
      <c r="J893" s="17">
        <v>1</v>
      </c>
      <c r="K893" s="7">
        <f>I893*J893</f>
        <v>4.1943999999999999</v>
      </c>
      <c r="L893" s="10" t="s">
        <v>30</v>
      </c>
      <c r="M893" s="17">
        <v>110</v>
      </c>
      <c r="N893" s="17">
        <v>0.4</v>
      </c>
      <c r="O893" s="13">
        <v>0.4</v>
      </c>
      <c r="P893" s="13">
        <v>85</v>
      </c>
      <c r="Q893" s="9">
        <f>N893*P893</f>
        <v>34</v>
      </c>
      <c r="R893" s="7">
        <f>G893*6</f>
        <v>23.52</v>
      </c>
      <c r="S893" s="7">
        <f>+R893+Q893+K893</f>
        <v>61.714399999999998</v>
      </c>
      <c r="T893" s="7">
        <f>S893+S894</f>
        <v>61.714399999999998</v>
      </c>
      <c r="U893" s="7">
        <f>T893/C893</f>
        <v>61.714399999999998</v>
      </c>
      <c r="X893" s="117">
        <f>U893*2</f>
        <v>123.4288</v>
      </c>
      <c r="Y893" s="17">
        <v>119</v>
      </c>
      <c r="Z893" s="17">
        <f>Y893*8</f>
        <v>952</v>
      </c>
      <c r="AA893" s="17">
        <f>Y893*3.5</f>
        <v>416.5</v>
      </c>
      <c r="AB893" s="17">
        <f>Y893*0.9</f>
        <v>107.10000000000001</v>
      </c>
    </row>
    <row r="894" spans="1:28" s="17" customFormat="1" x14ac:dyDescent="0.25">
      <c r="E894" s="17" t="s">
        <v>580</v>
      </c>
      <c r="G894" s="10">
        <f>+F894-O894/5</f>
        <v>0</v>
      </c>
      <c r="H894" s="11">
        <f>G894*7%</f>
        <v>0</v>
      </c>
      <c r="I894" s="11">
        <f>G894+H894</f>
        <v>0</v>
      </c>
      <c r="J894" s="13"/>
      <c r="K894" s="7">
        <f>I894*J894</f>
        <v>0</v>
      </c>
      <c r="L894" s="10"/>
      <c r="M894" s="13"/>
      <c r="P894" s="13"/>
      <c r="Q894" s="9"/>
      <c r="R894" s="7">
        <f>G894*6</f>
        <v>0</v>
      </c>
      <c r="S894" s="7">
        <f>+R894+Q894+K894</f>
        <v>0</v>
      </c>
      <c r="U894" s="7" t="e">
        <f>T894/C894</f>
        <v>#DIV/0!</v>
      </c>
      <c r="X894" s="117" t="e">
        <f>U894*2</f>
        <v>#DIV/0!</v>
      </c>
      <c r="Z894" s="17">
        <f>Y894*8</f>
        <v>0</v>
      </c>
      <c r="AA894" s="17">
        <f>Y894*3.5</f>
        <v>0</v>
      </c>
      <c r="AB894" s="17">
        <f>Y894*0.9</f>
        <v>0</v>
      </c>
    </row>
    <row r="896" spans="1:28" s="17" customFormat="1" ht="14.25" customHeight="1" x14ac:dyDescent="0.25">
      <c r="A896" s="17">
        <v>215</v>
      </c>
      <c r="B896" s="17">
        <v>925</v>
      </c>
      <c r="C896" s="17">
        <v>1</v>
      </c>
      <c r="D896" s="18" t="s">
        <v>36</v>
      </c>
      <c r="E896" s="17" t="s">
        <v>582</v>
      </c>
      <c r="F896" s="17">
        <v>3.5</v>
      </c>
      <c r="G896" s="10">
        <f>+F896-O896/5</f>
        <v>3.4</v>
      </c>
      <c r="H896" s="11">
        <f>G896*7%</f>
        <v>0.23800000000000002</v>
      </c>
      <c r="I896" s="11">
        <f>G896+H896</f>
        <v>3.6379999999999999</v>
      </c>
      <c r="J896" s="17">
        <v>1</v>
      </c>
      <c r="K896" s="7">
        <f>I896*J896</f>
        <v>3.6379999999999999</v>
      </c>
      <c r="L896" s="10" t="s">
        <v>30</v>
      </c>
      <c r="M896" s="17">
        <v>134</v>
      </c>
      <c r="N896" s="17">
        <v>0.5</v>
      </c>
      <c r="O896" s="13">
        <v>0.5</v>
      </c>
      <c r="P896" s="13">
        <v>85</v>
      </c>
      <c r="Q896" s="9">
        <f>N896*P896</f>
        <v>42.5</v>
      </c>
      <c r="R896" s="7">
        <f>G896*6</f>
        <v>20.399999999999999</v>
      </c>
      <c r="S896" s="7">
        <f>+R896+Q896+K896</f>
        <v>66.537999999999997</v>
      </c>
      <c r="T896" s="7">
        <f>S896+S897</f>
        <v>66.537999999999997</v>
      </c>
      <c r="U896" s="7">
        <f>T896/C896</f>
        <v>66.537999999999997</v>
      </c>
      <c r="X896" s="117">
        <f>U896*2</f>
        <v>133.07599999999999</v>
      </c>
      <c r="Y896" s="17">
        <v>129</v>
      </c>
      <c r="Z896" s="17">
        <f>Y896*8</f>
        <v>1032</v>
      </c>
      <c r="AA896" s="17">
        <f>Y896*3.5</f>
        <v>451.5</v>
      </c>
      <c r="AB896" s="17">
        <f>Y896*0.9</f>
        <v>116.10000000000001</v>
      </c>
    </row>
    <row r="897" spans="1:28" s="17" customFormat="1" x14ac:dyDescent="0.25">
      <c r="E897" s="17" t="s">
        <v>581</v>
      </c>
      <c r="G897" s="10">
        <f>+F897-O897/5</f>
        <v>0</v>
      </c>
      <c r="H897" s="11">
        <f>G897*7%</f>
        <v>0</v>
      </c>
      <c r="I897" s="11">
        <f>G897+H897</f>
        <v>0</v>
      </c>
      <c r="J897" s="13"/>
      <c r="K897" s="7">
        <f>I897*J897</f>
        <v>0</v>
      </c>
      <c r="L897" s="10"/>
      <c r="M897" s="13"/>
      <c r="P897" s="13"/>
      <c r="Q897" s="9"/>
      <c r="R897" s="7">
        <f>G897*6</f>
        <v>0</v>
      </c>
      <c r="S897" s="7">
        <f>+R897+Q897+K897</f>
        <v>0</v>
      </c>
      <c r="U897" s="7" t="e">
        <f>T897/C897</f>
        <v>#DIV/0!</v>
      </c>
      <c r="X897" s="117" t="e">
        <f>U897*2</f>
        <v>#DIV/0!</v>
      </c>
      <c r="Z897" s="17">
        <f>Y897*8</f>
        <v>0</v>
      </c>
      <c r="AA897" s="17">
        <f>Y897*3.5</f>
        <v>0</v>
      </c>
      <c r="AB897" s="17">
        <f>Y897*0.9</f>
        <v>0</v>
      </c>
    </row>
    <row r="899" spans="1:28" s="17" customFormat="1" x14ac:dyDescent="0.25">
      <c r="A899" s="17">
        <v>216</v>
      </c>
      <c r="B899" s="17">
        <v>10</v>
      </c>
      <c r="C899" s="17">
        <v>1</v>
      </c>
      <c r="D899" s="17" t="s">
        <v>29</v>
      </c>
      <c r="E899" s="17" t="s">
        <v>583</v>
      </c>
      <c r="F899" s="17">
        <v>2.6</v>
      </c>
      <c r="G899" s="10">
        <f>+F899-O899/5</f>
        <v>2.5100000000000002</v>
      </c>
      <c r="H899" s="11">
        <f>G899*7%</f>
        <v>0.17570000000000002</v>
      </c>
      <c r="I899" s="11">
        <f>G899+H899</f>
        <v>2.6857000000000002</v>
      </c>
      <c r="J899" s="17">
        <v>18</v>
      </c>
      <c r="K899" s="7">
        <f>I899*J899</f>
        <v>48.342600000000004</v>
      </c>
      <c r="L899" s="10" t="s">
        <v>467</v>
      </c>
      <c r="M899" s="17">
        <v>1</v>
      </c>
      <c r="N899" s="17">
        <v>0.35</v>
      </c>
      <c r="O899" s="13">
        <v>0.45</v>
      </c>
      <c r="P899" s="13">
        <v>10</v>
      </c>
      <c r="Q899" s="9">
        <f>N899*P899</f>
        <v>3.5</v>
      </c>
      <c r="R899" s="7">
        <f>G899*13</f>
        <v>32.630000000000003</v>
      </c>
      <c r="S899" s="7">
        <f>+R899+Q899+K899</f>
        <v>84.4726</v>
      </c>
      <c r="T899" s="7">
        <f>S899+S900</f>
        <v>95.4726</v>
      </c>
      <c r="U899" s="7">
        <f>T899/C899</f>
        <v>95.4726</v>
      </c>
      <c r="X899" s="117">
        <f>U899*2</f>
        <v>190.9452</v>
      </c>
      <c r="Y899" s="17">
        <v>189</v>
      </c>
      <c r="Z899" s="17">
        <f>Y899*8</f>
        <v>1512</v>
      </c>
      <c r="AA899" s="17">
        <f>Y899*3.5</f>
        <v>661.5</v>
      </c>
      <c r="AB899" s="17">
        <f>Y899*0.9</f>
        <v>170.1</v>
      </c>
    </row>
    <row r="900" spans="1:28" s="17" customFormat="1" x14ac:dyDescent="0.25">
      <c r="E900" s="18" t="s">
        <v>584</v>
      </c>
      <c r="G900" s="10">
        <f>+F900-O900/5</f>
        <v>0</v>
      </c>
      <c r="H900" s="11">
        <f>G900*7%</f>
        <v>0</v>
      </c>
      <c r="I900" s="11">
        <f>G900+H900</f>
        <v>0</v>
      </c>
      <c r="J900" s="13"/>
      <c r="K900" s="7">
        <f>I900*J900</f>
        <v>0</v>
      </c>
      <c r="L900" s="10" t="s">
        <v>30</v>
      </c>
      <c r="M900" s="13">
        <v>16</v>
      </c>
      <c r="N900" s="17">
        <v>0.1</v>
      </c>
      <c r="P900" s="13">
        <v>110</v>
      </c>
      <c r="Q900" s="9">
        <f>N900*P900</f>
        <v>11</v>
      </c>
      <c r="R900" s="7">
        <f>G900*13</f>
        <v>0</v>
      </c>
      <c r="S900" s="7">
        <f>+R900+Q900+K900</f>
        <v>11</v>
      </c>
      <c r="U900" s="7" t="e">
        <f>T900/C900</f>
        <v>#DIV/0!</v>
      </c>
      <c r="X900" s="117" t="e">
        <f>U900*1.8</f>
        <v>#DIV/0!</v>
      </c>
      <c r="Z900" s="17">
        <f>Y900*8</f>
        <v>0</v>
      </c>
      <c r="AA900" s="17">
        <f>Y900*3.5</f>
        <v>0</v>
      </c>
      <c r="AB900" s="17">
        <f>Y900*0.9</f>
        <v>0</v>
      </c>
    </row>
    <row r="902" spans="1:28" s="17" customFormat="1" x14ac:dyDescent="0.25">
      <c r="A902" s="17">
        <v>217</v>
      </c>
      <c r="B902" s="17">
        <v>10</v>
      </c>
      <c r="C902" s="17">
        <v>1</v>
      </c>
      <c r="D902" s="17" t="s">
        <v>97</v>
      </c>
      <c r="E902" s="17" t="s">
        <v>585</v>
      </c>
      <c r="F902" s="17">
        <v>1.8</v>
      </c>
      <c r="G902" s="10">
        <f>+F902-O902/5</f>
        <v>1.74</v>
      </c>
      <c r="H902" s="11">
        <f>G902*7%</f>
        <v>0.12180000000000001</v>
      </c>
      <c r="I902" s="11">
        <f>G902+H902</f>
        <v>1.8617999999999999</v>
      </c>
      <c r="J902" s="17">
        <v>18</v>
      </c>
      <c r="K902" s="7">
        <f>I902*J902</f>
        <v>33.5124</v>
      </c>
      <c r="L902" s="10" t="s">
        <v>33</v>
      </c>
      <c r="M902" s="17">
        <v>4</v>
      </c>
      <c r="N902" s="17">
        <v>0.12</v>
      </c>
      <c r="O902" s="13">
        <v>0.3</v>
      </c>
      <c r="P902" s="13">
        <v>40</v>
      </c>
      <c r="Q902" s="9">
        <f>N902*P902</f>
        <v>4.8</v>
      </c>
      <c r="R902" s="7">
        <f>G902*13</f>
        <v>22.62</v>
      </c>
      <c r="S902" s="7">
        <f>+R902+Q902+K902</f>
        <v>60.932400000000001</v>
      </c>
      <c r="T902" s="7">
        <f>S902+S903</f>
        <v>96.932400000000001</v>
      </c>
      <c r="U902" s="7">
        <f>T902/C902</f>
        <v>96.932400000000001</v>
      </c>
      <c r="X902" s="117">
        <f>U902*2</f>
        <v>193.8648</v>
      </c>
      <c r="Y902" s="17">
        <v>189</v>
      </c>
      <c r="Z902" s="17">
        <f>Y902*8</f>
        <v>1512</v>
      </c>
      <c r="AA902" s="17">
        <f>Y902*3.5</f>
        <v>661.5</v>
      </c>
      <c r="AB902" s="17">
        <f>Y902*0.9</f>
        <v>170.1</v>
      </c>
    </row>
    <row r="903" spans="1:28" s="17" customFormat="1" x14ac:dyDescent="0.25">
      <c r="E903" s="18" t="s">
        <v>586</v>
      </c>
      <c r="G903" s="10">
        <f>+F903-O903/5</f>
        <v>0</v>
      </c>
      <c r="H903" s="11">
        <f>G903*7%</f>
        <v>0</v>
      </c>
      <c r="I903" s="11">
        <f>G903+H903</f>
        <v>0</v>
      </c>
      <c r="J903" s="13"/>
      <c r="K903" s="7">
        <f>I903*J903</f>
        <v>0</v>
      </c>
      <c r="L903" s="5" t="s">
        <v>30</v>
      </c>
      <c r="M903" s="13">
        <v>5</v>
      </c>
      <c r="N903" s="17">
        <v>0.18</v>
      </c>
      <c r="P903" s="13">
        <v>200</v>
      </c>
      <c r="Q903" s="9">
        <f>N903*P903</f>
        <v>36</v>
      </c>
      <c r="R903" s="7">
        <f>G903*13</f>
        <v>0</v>
      </c>
      <c r="S903" s="7">
        <f>+R903+Q903+K903</f>
        <v>36</v>
      </c>
      <c r="U903" s="7" t="e">
        <f>T903/C903</f>
        <v>#DIV/0!</v>
      </c>
      <c r="X903" s="117" t="e">
        <f>U903*1.8</f>
        <v>#DIV/0!</v>
      </c>
      <c r="Z903" s="17">
        <f>Y903*8</f>
        <v>0</v>
      </c>
      <c r="AA903" s="17">
        <f>Y903*3.5</f>
        <v>0</v>
      </c>
      <c r="AB903" s="17">
        <f>Y903*0.9</f>
        <v>0</v>
      </c>
    </row>
    <row r="905" spans="1:28" s="17" customFormat="1" ht="14.25" customHeight="1" x14ac:dyDescent="0.25">
      <c r="A905" s="17">
        <v>218</v>
      </c>
      <c r="B905" s="17">
        <v>14</v>
      </c>
      <c r="C905" s="17">
        <v>1</v>
      </c>
      <c r="D905" s="17" t="s">
        <v>97</v>
      </c>
      <c r="E905" s="18" t="s">
        <v>587</v>
      </c>
      <c r="F905" s="17">
        <v>1.4</v>
      </c>
      <c r="G905" s="10">
        <f>+F905-O905/5</f>
        <v>1.3699999999999999</v>
      </c>
      <c r="H905" s="11">
        <f>G905*7%</f>
        <v>9.5899999999999999E-2</v>
      </c>
      <c r="I905" s="11">
        <f>G905+H905</f>
        <v>1.4659</v>
      </c>
      <c r="J905" s="17">
        <v>27</v>
      </c>
      <c r="K905" s="7">
        <f>I905*J905</f>
        <v>39.579299999999996</v>
      </c>
      <c r="L905" s="10" t="s">
        <v>30</v>
      </c>
      <c r="M905" s="17">
        <v>23</v>
      </c>
      <c r="N905" s="17">
        <v>0.15</v>
      </c>
      <c r="O905" s="13">
        <v>0.15</v>
      </c>
      <c r="P905" s="13">
        <v>185</v>
      </c>
      <c r="Q905" s="9">
        <f>N905*P905</f>
        <v>27.75</v>
      </c>
      <c r="R905" s="7">
        <f>G905*13</f>
        <v>17.809999999999999</v>
      </c>
      <c r="S905" s="7">
        <f>+R905+Q905+K905</f>
        <v>85.139299999999992</v>
      </c>
      <c r="T905" s="7">
        <f>S905+S906</f>
        <v>85.139299999999992</v>
      </c>
      <c r="U905" s="7">
        <f>T905/C905</f>
        <v>85.139299999999992</v>
      </c>
      <c r="X905" s="117">
        <f>U905*2</f>
        <v>170.27859999999998</v>
      </c>
      <c r="Y905" s="17">
        <v>169</v>
      </c>
      <c r="Z905" s="17">
        <f>Y905*8</f>
        <v>1352</v>
      </c>
      <c r="AA905" s="17">
        <f>Y905*3.5</f>
        <v>591.5</v>
      </c>
      <c r="AB905" s="17">
        <f>Y905*0.9</f>
        <v>152.1</v>
      </c>
    </row>
    <row r="906" spans="1:28" s="17" customFormat="1" x14ac:dyDescent="0.25">
      <c r="E906" s="19" t="s">
        <v>588</v>
      </c>
      <c r="G906" s="10">
        <f>+F906-O906/5</f>
        <v>0</v>
      </c>
      <c r="H906" s="11">
        <f>G906*7%</f>
        <v>0</v>
      </c>
      <c r="I906" s="11">
        <f>G906+H906</f>
        <v>0</v>
      </c>
      <c r="J906" s="13"/>
      <c r="K906" s="7">
        <f>I906*J906</f>
        <v>0</v>
      </c>
      <c r="L906" s="10"/>
      <c r="M906" s="13"/>
      <c r="P906" s="13"/>
      <c r="Q906" s="9"/>
      <c r="R906" s="7">
        <f>G906*6</f>
        <v>0</v>
      </c>
      <c r="S906" s="7">
        <f>+R906+Q906+K906</f>
        <v>0</v>
      </c>
      <c r="U906" s="7" t="e">
        <f>T906/C906</f>
        <v>#DIV/0!</v>
      </c>
      <c r="X906" s="117" t="e">
        <f>U906*2</f>
        <v>#DIV/0!</v>
      </c>
      <c r="Z906" s="17">
        <f>Y906*8</f>
        <v>0</v>
      </c>
      <c r="AA906" s="17">
        <f>Y906*3.5</f>
        <v>0</v>
      </c>
      <c r="AB906" s="17">
        <f>Y906*0.9</f>
        <v>0</v>
      </c>
    </row>
    <row r="908" spans="1:28" s="77" customFormat="1" ht="14.25" customHeight="1" x14ac:dyDescent="0.25">
      <c r="A908" s="77">
        <v>219</v>
      </c>
      <c r="B908" s="77">
        <v>10</v>
      </c>
      <c r="C908" s="77">
        <v>1</v>
      </c>
      <c r="D908" s="77" t="s">
        <v>36</v>
      </c>
      <c r="E908" s="77" t="s">
        <v>632</v>
      </c>
      <c r="F908" s="77">
        <v>1</v>
      </c>
      <c r="G908" s="78">
        <f>+F908-O908/5</f>
        <v>0.98</v>
      </c>
      <c r="H908" s="79">
        <f>G908*7%</f>
        <v>6.8600000000000008E-2</v>
      </c>
      <c r="I908" s="79">
        <f>G908+H908</f>
        <v>1.0486</v>
      </c>
      <c r="J908" s="77">
        <v>18</v>
      </c>
      <c r="K908" s="80">
        <f>I908*J908</f>
        <v>18.8748</v>
      </c>
      <c r="L908" s="78" t="s">
        <v>30</v>
      </c>
      <c r="M908" s="77">
        <v>30</v>
      </c>
      <c r="N908" s="77">
        <v>0.1</v>
      </c>
      <c r="O908" s="81">
        <v>0.1</v>
      </c>
      <c r="P908" s="81">
        <v>110</v>
      </c>
      <c r="Q908" s="82">
        <f>N908*P908</f>
        <v>11</v>
      </c>
      <c r="R908" s="80">
        <f>G908*13</f>
        <v>12.74</v>
      </c>
      <c r="S908" s="80">
        <f>+R908+Q908+K908</f>
        <v>42.614800000000002</v>
      </c>
      <c r="T908" s="80">
        <f>S908+S909</f>
        <v>42.614800000000002</v>
      </c>
      <c r="U908" s="80">
        <f>T908/C908</f>
        <v>42.614800000000002</v>
      </c>
      <c r="X908" s="122">
        <f>U908*2</f>
        <v>85.229600000000005</v>
      </c>
      <c r="Y908" s="77">
        <v>89</v>
      </c>
      <c r="Z908" s="77">
        <f>Y908*8</f>
        <v>712</v>
      </c>
      <c r="AA908" s="77">
        <f>Y908*3.5</f>
        <v>311.5</v>
      </c>
      <c r="AB908" s="77">
        <f>Y908*0.9</f>
        <v>80.100000000000009</v>
      </c>
    </row>
    <row r="909" spans="1:28" s="17" customFormat="1" x14ac:dyDescent="0.25">
      <c r="E909" s="17" t="s">
        <v>593</v>
      </c>
      <c r="G909" s="10">
        <f>+F909-O909/5</f>
        <v>0</v>
      </c>
      <c r="H909" s="11">
        <f>G909*7%</f>
        <v>0</v>
      </c>
      <c r="I909" s="11">
        <f>G909+H909</f>
        <v>0</v>
      </c>
      <c r="J909" s="13"/>
      <c r="K909" s="7">
        <f>I909*J909</f>
        <v>0</v>
      </c>
      <c r="L909" s="10"/>
      <c r="M909" s="13"/>
      <c r="P909" s="13"/>
      <c r="Q909" s="9"/>
      <c r="R909" s="7">
        <f>G909*13</f>
        <v>0</v>
      </c>
      <c r="S909" s="7">
        <f>+R909+Q909+K909</f>
        <v>0</v>
      </c>
      <c r="U909" s="7" t="e">
        <f>T909/C909</f>
        <v>#DIV/0!</v>
      </c>
      <c r="X909" s="117" t="e">
        <f>U909*2</f>
        <v>#DIV/0!</v>
      </c>
      <c r="Z909" s="17">
        <f>Y909*8</f>
        <v>0</v>
      </c>
      <c r="AA909" s="17">
        <f>Y909*3.5</f>
        <v>0</v>
      </c>
      <c r="AB909" s="17">
        <f>Y909*0.9</f>
        <v>0</v>
      </c>
    </row>
    <row r="911" spans="1:28" s="16" customFormat="1" ht="14.25" customHeight="1" x14ac:dyDescent="0.25">
      <c r="A911" s="16">
        <v>220</v>
      </c>
      <c r="B911" s="16">
        <v>925</v>
      </c>
      <c r="C911" s="16">
        <v>1</v>
      </c>
      <c r="D911" s="16" t="s">
        <v>36</v>
      </c>
      <c r="E911" s="16" t="s">
        <v>594</v>
      </c>
      <c r="F911" s="16">
        <v>1.8</v>
      </c>
      <c r="G911" s="72">
        <f>+F911-O911/5</f>
        <v>1.72</v>
      </c>
      <c r="H911" s="73">
        <f>G911*7%</f>
        <v>0.12040000000000001</v>
      </c>
      <c r="I911" s="73">
        <f>G911+H911</f>
        <v>1.8404</v>
      </c>
      <c r="J911" s="16">
        <v>1</v>
      </c>
      <c r="K911" s="74">
        <f>I911*J911</f>
        <v>1.8404</v>
      </c>
      <c r="L911" s="72" t="s">
        <v>634</v>
      </c>
      <c r="M911" s="16">
        <v>74</v>
      </c>
      <c r="N911" s="16">
        <v>0.4</v>
      </c>
      <c r="O911" s="75">
        <v>0.4</v>
      </c>
      <c r="P911" s="75">
        <v>15</v>
      </c>
      <c r="Q911" s="76">
        <f>N911*P911</f>
        <v>6</v>
      </c>
      <c r="R911" s="74">
        <f>G911*6</f>
        <v>10.32</v>
      </c>
      <c r="S911" s="74">
        <f>+R911+Q911+K911</f>
        <v>18.160399999999999</v>
      </c>
      <c r="T911" s="74">
        <f>S911+S912</f>
        <v>18.160399999999999</v>
      </c>
      <c r="U911" s="74">
        <f>T911/C911</f>
        <v>18.160399999999999</v>
      </c>
      <c r="X911" s="123">
        <f>U911*2</f>
        <v>36.320799999999998</v>
      </c>
      <c r="Y911" s="16">
        <v>39</v>
      </c>
      <c r="Z911" s="16">
        <f>Y911*8</f>
        <v>312</v>
      </c>
      <c r="AA911" s="16">
        <f>Y911*3.5</f>
        <v>136.5</v>
      </c>
      <c r="AB911" s="16">
        <f>Y911*0.9</f>
        <v>35.1</v>
      </c>
    </row>
    <row r="912" spans="1:28" s="17" customFormat="1" x14ac:dyDescent="0.25">
      <c r="E912" s="17" t="s">
        <v>595</v>
      </c>
      <c r="G912" s="10">
        <f>+F912-O912/5</f>
        <v>0</v>
      </c>
      <c r="H912" s="11">
        <f>G912*7%</f>
        <v>0</v>
      </c>
      <c r="I912" s="11">
        <f>G912+H912</f>
        <v>0</v>
      </c>
      <c r="J912" s="13"/>
      <c r="K912" s="7">
        <f>I912*J912</f>
        <v>0</v>
      </c>
      <c r="L912" s="10"/>
      <c r="M912" s="13"/>
      <c r="P912" s="13"/>
      <c r="Q912" s="9"/>
      <c r="R912" s="7">
        <f>G912*6</f>
        <v>0</v>
      </c>
      <c r="S912" s="7">
        <f>+R912+Q912+K912</f>
        <v>0</v>
      </c>
      <c r="U912" s="7" t="e">
        <f>T912/C912</f>
        <v>#DIV/0!</v>
      </c>
      <c r="X912" s="117" t="e">
        <f>U912*2</f>
        <v>#DIV/0!</v>
      </c>
      <c r="Z912" s="17">
        <f>Y912*8</f>
        <v>0</v>
      </c>
      <c r="AA912" s="17">
        <f>Y912*3.5</f>
        <v>0</v>
      </c>
      <c r="AB912" s="17">
        <f>Y912*0.9</f>
        <v>0</v>
      </c>
    </row>
    <row r="914" spans="1:28" s="16" customFormat="1" x14ac:dyDescent="0.25">
      <c r="A914" s="16">
        <v>221</v>
      </c>
      <c r="B914" s="16">
        <v>14</v>
      </c>
      <c r="C914" s="16">
        <v>1</v>
      </c>
      <c r="D914" s="16" t="s">
        <v>36</v>
      </c>
      <c r="E914" s="16" t="s">
        <v>596</v>
      </c>
      <c r="F914" s="16">
        <v>3</v>
      </c>
      <c r="G914" s="72">
        <f>+F914-O914/5</f>
        <v>2.88</v>
      </c>
      <c r="H914" s="73">
        <f>G914*7%</f>
        <v>0.2016</v>
      </c>
      <c r="I914" s="73">
        <f>G914+H914</f>
        <v>3.0815999999999999</v>
      </c>
      <c r="J914" s="16">
        <v>27</v>
      </c>
      <c r="K914" s="74">
        <f>I914*J914</f>
        <v>83.203199999999995</v>
      </c>
      <c r="L914" s="72" t="s">
        <v>30</v>
      </c>
      <c r="M914" s="16">
        <v>2</v>
      </c>
      <c r="N914" s="16">
        <v>0.4</v>
      </c>
      <c r="O914" s="75">
        <v>0.6</v>
      </c>
      <c r="P914" s="75">
        <v>420</v>
      </c>
      <c r="Q914" s="76">
        <f>N914*P914</f>
        <v>168</v>
      </c>
      <c r="R914" s="74">
        <f>G914*13</f>
        <v>37.44</v>
      </c>
      <c r="S914" s="74">
        <f>+R914+Q914+K914</f>
        <v>288.64319999999998</v>
      </c>
      <c r="T914" s="74">
        <f>S914+S915</f>
        <v>325.64319999999998</v>
      </c>
      <c r="U914" s="74">
        <f>T914/C914</f>
        <v>325.64319999999998</v>
      </c>
      <c r="X914" s="123">
        <f>U914*1.8</f>
        <v>586.15775999999994</v>
      </c>
      <c r="Y914" s="16">
        <v>589</v>
      </c>
      <c r="Z914" s="16">
        <f>Y914*8</f>
        <v>4712</v>
      </c>
      <c r="AA914" s="16">
        <f>Y914*3.5</f>
        <v>2061.5</v>
      </c>
      <c r="AB914" s="16">
        <f>Y914*0.9</f>
        <v>530.1</v>
      </c>
    </row>
    <row r="915" spans="1:28" s="17" customFormat="1" x14ac:dyDescent="0.25">
      <c r="E915" s="18" t="s">
        <v>597</v>
      </c>
      <c r="G915" s="10">
        <f>+F915-O915/5</f>
        <v>0</v>
      </c>
      <c r="H915" s="11">
        <f>G915*7%</f>
        <v>0</v>
      </c>
      <c r="I915" s="11">
        <f>G915+H915</f>
        <v>0</v>
      </c>
      <c r="J915" s="13"/>
      <c r="K915" s="7">
        <f>I915*J915</f>
        <v>0</v>
      </c>
      <c r="L915" s="5" t="s">
        <v>30</v>
      </c>
      <c r="M915" s="13">
        <v>22</v>
      </c>
      <c r="N915" s="17">
        <v>0.2</v>
      </c>
      <c r="P915" s="13">
        <v>185</v>
      </c>
      <c r="Q915" s="9">
        <f>N915*P915</f>
        <v>37</v>
      </c>
      <c r="R915" s="7">
        <f>G915*13</f>
        <v>0</v>
      </c>
      <c r="S915" s="7">
        <f>+R915+Q915+K915</f>
        <v>37</v>
      </c>
      <c r="U915" s="7" t="e">
        <f>T915/C915</f>
        <v>#DIV/0!</v>
      </c>
      <c r="X915" s="117" t="e">
        <f>U915*1.8</f>
        <v>#DIV/0!</v>
      </c>
      <c r="Z915" s="17">
        <f>Y915*8</f>
        <v>0</v>
      </c>
      <c r="AA915" s="17">
        <f>Y915*3.5</f>
        <v>0</v>
      </c>
      <c r="AB915" s="17">
        <f>Y915*0.9</f>
        <v>0</v>
      </c>
    </row>
    <row r="917" spans="1:28" s="16" customFormat="1" x14ac:dyDescent="0.25">
      <c r="A917" s="16">
        <v>222</v>
      </c>
      <c r="B917" s="16">
        <v>925</v>
      </c>
      <c r="C917" s="16">
        <v>1</v>
      </c>
      <c r="D917" s="16" t="s">
        <v>29</v>
      </c>
      <c r="E917" s="16" t="s">
        <v>636</v>
      </c>
      <c r="F917" s="16">
        <v>7</v>
      </c>
      <c r="G917" s="72">
        <f>+F917-O917/5</f>
        <v>6.28</v>
      </c>
      <c r="H917" s="73">
        <f>G917*7%</f>
        <v>0.43960000000000005</v>
      </c>
      <c r="I917" s="73">
        <f>G917+H917</f>
        <v>6.7196000000000007</v>
      </c>
      <c r="J917" s="16">
        <v>1</v>
      </c>
      <c r="K917" s="74">
        <f>I917*J917</f>
        <v>6.7196000000000007</v>
      </c>
      <c r="L917" s="72" t="s">
        <v>633</v>
      </c>
      <c r="M917" s="16">
        <v>1</v>
      </c>
      <c r="N917" s="16">
        <v>2.5</v>
      </c>
      <c r="O917" s="75">
        <v>3.6</v>
      </c>
      <c r="P917" s="75">
        <v>100</v>
      </c>
      <c r="Q917" s="76">
        <f>N917*P917</f>
        <v>250</v>
      </c>
      <c r="R917" s="74">
        <f>G917*13</f>
        <v>81.64</v>
      </c>
      <c r="S917" s="74">
        <f>+R917+Q917+K917</f>
        <v>338.3596</v>
      </c>
      <c r="T917" s="74">
        <f>S917+S918+S919</f>
        <v>524.15959999999995</v>
      </c>
      <c r="U917" s="74">
        <f>T917/C917</f>
        <v>524.15959999999995</v>
      </c>
      <c r="X917" s="123">
        <f>U917*1.8</f>
        <v>943.48727999999994</v>
      </c>
      <c r="Y917" s="16">
        <v>939</v>
      </c>
      <c r="Z917" s="16">
        <f>Y917*8</f>
        <v>7512</v>
      </c>
      <c r="AA917" s="16">
        <f>Y917*3.5</f>
        <v>3286.5</v>
      </c>
      <c r="AB917" s="16">
        <f>Y917*0.9</f>
        <v>845.1</v>
      </c>
    </row>
    <row r="918" spans="1:28" s="17" customFormat="1" x14ac:dyDescent="0.25">
      <c r="E918" s="17" t="s">
        <v>598</v>
      </c>
      <c r="G918" s="10">
        <f>+F918-O918/5</f>
        <v>0</v>
      </c>
      <c r="H918" s="11">
        <f>G918*7%</f>
        <v>0</v>
      </c>
      <c r="I918" s="11">
        <f>G918+H918</f>
        <v>0</v>
      </c>
      <c r="J918" s="17">
        <v>1</v>
      </c>
      <c r="K918" s="7">
        <f>I918*J918</f>
        <v>0</v>
      </c>
      <c r="L918" s="10" t="s">
        <v>30</v>
      </c>
      <c r="M918" s="13">
        <v>2</v>
      </c>
      <c r="N918" s="17">
        <v>0.27</v>
      </c>
      <c r="P918" s="13">
        <v>350</v>
      </c>
      <c r="Q918" s="9">
        <f>N918*P918</f>
        <v>94.5</v>
      </c>
      <c r="R918" s="7">
        <f>G918*13</f>
        <v>0</v>
      </c>
      <c r="S918" s="7">
        <f>+R918+Q918+K918</f>
        <v>94.5</v>
      </c>
      <c r="U918" s="7" t="e">
        <f>T918/C918</f>
        <v>#DIV/0!</v>
      </c>
      <c r="X918" s="117" t="e">
        <f>U918*1.8</f>
        <v>#DIV/0!</v>
      </c>
      <c r="Z918" s="17">
        <f>Y918*8</f>
        <v>0</v>
      </c>
      <c r="AA918" s="17">
        <f>Y918*3.5</f>
        <v>0</v>
      </c>
      <c r="AB918" s="17">
        <f>Y918*0.9</f>
        <v>0</v>
      </c>
    </row>
    <row r="919" spans="1:28" s="17" customFormat="1" x14ac:dyDescent="0.25">
      <c r="C919" s="17" t="s">
        <v>193</v>
      </c>
      <c r="G919" s="10">
        <f>+F919-O919/5</f>
        <v>0</v>
      </c>
      <c r="H919" s="11">
        <f>G919*7%</f>
        <v>0</v>
      </c>
      <c r="I919" s="11">
        <f>G919+H919</f>
        <v>0</v>
      </c>
      <c r="J919" s="17">
        <v>1</v>
      </c>
      <c r="K919" s="7">
        <f>I919*J919</f>
        <v>0</v>
      </c>
      <c r="L919" s="10" t="s">
        <v>30</v>
      </c>
      <c r="M919" s="13">
        <v>148</v>
      </c>
      <c r="N919" s="17">
        <v>0.83</v>
      </c>
      <c r="P919" s="13">
        <v>110</v>
      </c>
      <c r="Q919" s="9">
        <f>N919*P919</f>
        <v>91.3</v>
      </c>
      <c r="R919" s="7">
        <f>G919*13</f>
        <v>0</v>
      </c>
      <c r="S919" s="7">
        <f>+R919+Q919+K919</f>
        <v>91.3</v>
      </c>
      <c r="U919" s="7" t="e">
        <f>T919/C919</f>
        <v>#VALUE!</v>
      </c>
      <c r="X919" s="117" t="e">
        <f>U919*1.8</f>
        <v>#VALUE!</v>
      </c>
      <c r="Z919" s="17">
        <f>Y919*8</f>
        <v>0</v>
      </c>
      <c r="AA919" s="17">
        <f>Y919*3.5</f>
        <v>0</v>
      </c>
      <c r="AB919" s="17">
        <f>Y919*0.9</f>
        <v>0</v>
      </c>
    </row>
    <row r="921" spans="1:28" s="12" customFormat="1" x14ac:dyDescent="0.25">
      <c r="A921" s="12">
        <v>223</v>
      </c>
      <c r="B921" s="12">
        <v>14</v>
      </c>
      <c r="C921" s="12">
        <v>1</v>
      </c>
      <c r="D921" s="12" t="s">
        <v>29</v>
      </c>
      <c r="E921" s="12" t="s">
        <v>599</v>
      </c>
      <c r="F921" s="12">
        <v>3.5</v>
      </c>
      <c r="G921" s="48">
        <f>+F921-O921/5</f>
        <v>3.22</v>
      </c>
      <c r="H921" s="49">
        <f>G921*7%</f>
        <v>0.22540000000000004</v>
      </c>
      <c r="I921" s="49">
        <f>G921+H921</f>
        <v>3.4454000000000002</v>
      </c>
      <c r="J921" s="12">
        <v>27</v>
      </c>
      <c r="K921" s="50">
        <f>I921*J921</f>
        <v>93.025800000000004</v>
      </c>
      <c r="L921" s="48" t="s">
        <v>33</v>
      </c>
      <c r="M921" s="12">
        <v>1</v>
      </c>
      <c r="N921" s="12">
        <v>1.2</v>
      </c>
      <c r="O921" s="51">
        <v>1.4</v>
      </c>
      <c r="P921" s="51">
        <v>60</v>
      </c>
      <c r="Q921" s="52">
        <f>N921*P921</f>
        <v>72</v>
      </c>
      <c r="R921" s="50">
        <f>G921*13</f>
        <v>41.86</v>
      </c>
      <c r="S921" s="50">
        <f>+R921+Q921+K921</f>
        <v>206.88580000000002</v>
      </c>
      <c r="T921" s="50">
        <f>S921+S922+S923</f>
        <v>223.6858</v>
      </c>
      <c r="U921" s="50">
        <f>T921/C921</f>
        <v>223.6858</v>
      </c>
      <c r="X921" s="124">
        <f>U921*1.8</f>
        <v>402.63443999999998</v>
      </c>
      <c r="Y921" s="12">
        <v>399</v>
      </c>
      <c r="Z921" s="12">
        <f>Y921*8</f>
        <v>3192</v>
      </c>
      <c r="AA921" s="12">
        <f>Y921*3.5</f>
        <v>1396.5</v>
      </c>
      <c r="AB921" s="12">
        <f>Y921*0.9</f>
        <v>359.1</v>
      </c>
    </row>
    <row r="922" spans="1:28" s="12" customFormat="1" x14ac:dyDescent="0.25">
      <c r="E922" s="12" t="s">
        <v>600</v>
      </c>
      <c r="G922" s="48">
        <f>+F922-O922/5</f>
        <v>0</v>
      </c>
      <c r="H922" s="49">
        <f>G922*7%</f>
        <v>0</v>
      </c>
      <c r="I922" s="49">
        <f>G922+H922</f>
        <v>0</v>
      </c>
      <c r="J922" s="12">
        <v>27</v>
      </c>
      <c r="K922" s="50">
        <f>I922*J922</f>
        <v>0</v>
      </c>
      <c r="L922" s="48" t="s">
        <v>33</v>
      </c>
      <c r="M922" s="51">
        <v>24</v>
      </c>
      <c r="N922" s="12">
        <v>0.09</v>
      </c>
      <c r="P922" s="51">
        <v>40</v>
      </c>
      <c r="Q922" s="52">
        <f>N922*P922</f>
        <v>3.5999999999999996</v>
      </c>
      <c r="R922" s="50">
        <f>G922*13</f>
        <v>0</v>
      </c>
      <c r="S922" s="50">
        <f>+R922+Q922+K922</f>
        <v>3.5999999999999996</v>
      </c>
      <c r="U922" s="50" t="e">
        <f>T922/C922</f>
        <v>#DIV/0!</v>
      </c>
      <c r="X922" s="124" t="e">
        <f>U922*1.8</f>
        <v>#DIV/0!</v>
      </c>
      <c r="Z922" s="12">
        <f>Y922*8</f>
        <v>0</v>
      </c>
      <c r="AA922" s="12">
        <f>Y922*3.5</f>
        <v>0</v>
      </c>
      <c r="AB922" s="12">
        <f>Y922*0.9</f>
        <v>0</v>
      </c>
    </row>
    <row r="923" spans="1:28" s="12" customFormat="1" x14ac:dyDescent="0.25">
      <c r="G923" s="48">
        <f>+F923-O923/5</f>
        <v>0</v>
      </c>
      <c r="H923" s="49">
        <f>G923*7%</f>
        <v>0</v>
      </c>
      <c r="I923" s="49">
        <f>G923+H923</f>
        <v>0</v>
      </c>
      <c r="J923" s="12">
        <v>27</v>
      </c>
      <c r="K923" s="50">
        <f>I923*J923</f>
        <v>0</v>
      </c>
      <c r="L923" s="48" t="s">
        <v>30</v>
      </c>
      <c r="M923" s="51">
        <v>32</v>
      </c>
      <c r="N923" s="12">
        <v>0.11</v>
      </c>
      <c r="P923" s="51">
        <v>120</v>
      </c>
      <c r="Q923" s="52">
        <f>N923*P923</f>
        <v>13.2</v>
      </c>
      <c r="R923" s="50">
        <f>G923*13</f>
        <v>0</v>
      </c>
      <c r="S923" s="50">
        <f>+R923+Q923+K923</f>
        <v>13.2</v>
      </c>
      <c r="U923" s="50" t="e">
        <f>T923/C923</f>
        <v>#DIV/0!</v>
      </c>
      <c r="X923" s="124" t="e">
        <f>U923*1.8</f>
        <v>#DIV/0!</v>
      </c>
      <c r="Z923" s="12">
        <f>Y923*8</f>
        <v>0</v>
      </c>
      <c r="AA923" s="12">
        <f>Y923*3.5</f>
        <v>0</v>
      </c>
      <c r="AB923" s="12">
        <f>Y923*0.9</f>
        <v>0</v>
      </c>
    </row>
    <row r="924" spans="1:28" s="17" customFormat="1" x14ac:dyDescent="0.25">
      <c r="G924" s="13"/>
      <c r="H924" s="89"/>
      <c r="I924" s="89"/>
      <c r="K924" s="28"/>
      <c r="L924" s="13"/>
      <c r="M924" s="13"/>
      <c r="P924" s="13"/>
      <c r="Q924" s="28"/>
      <c r="R924" s="28"/>
      <c r="S924" s="28"/>
      <c r="U924" s="28"/>
      <c r="X924" s="117"/>
    </row>
    <row r="925" spans="1:28" s="38" customFormat="1" ht="18.75" x14ac:dyDescent="0.3">
      <c r="B925" s="93" t="s">
        <v>640</v>
      </c>
      <c r="G925" s="90"/>
      <c r="H925" s="91"/>
      <c r="I925" s="91"/>
      <c r="K925" s="92"/>
      <c r="L925" s="90"/>
      <c r="M925" s="90"/>
      <c r="P925" s="90"/>
      <c r="Q925" s="92"/>
      <c r="R925" s="92"/>
      <c r="S925" s="92"/>
      <c r="U925" s="92"/>
      <c r="X925" s="125"/>
    </row>
    <row r="926" spans="1:28" s="18" customFormat="1" x14ac:dyDescent="0.25">
      <c r="X926" s="116"/>
    </row>
    <row r="927" spans="1:28" s="83" customFormat="1" ht="14.25" customHeight="1" x14ac:dyDescent="0.25">
      <c r="A927" s="83">
        <v>224</v>
      </c>
      <c r="B927" s="83">
        <v>10</v>
      </c>
      <c r="C927" s="83">
        <v>1</v>
      </c>
      <c r="D927" s="83" t="s">
        <v>36</v>
      </c>
      <c r="E927" s="83" t="s">
        <v>601</v>
      </c>
      <c r="F927" s="83">
        <v>2.2000000000000002</v>
      </c>
      <c r="G927" s="84">
        <f>+F927-O927/5</f>
        <v>2.1300000000000003</v>
      </c>
      <c r="H927" s="85">
        <f>G927*7%</f>
        <v>0.14910000000000004</v>
      </c>
      <c r="I927" s="85">
        <f>G927+H927</f>
        <v>2.2791000000000006</v>
      </c>
      <c r="J927" s="83">
        <v>18</v>
      </c>
      <c r="K927" s="86">
        <f>I927*J927</f>
        <v>41.023800000000008</v>
      </c>
      <c r="L927" s="84" t="s">
        <v>30</v>
      </c>
      <c r="M927" s="87">
        <v>98</v>
      </c>
      <c r="N927" s="83">
        <v>0.35</v>
      </c>
      <c r="O927" s="87">
        <v>0.35</v>
      </c>
      <c r="P927" s="87">
        <v>110</v>
      </c>
      <c r="Q927" s="88">
        <f>N927*P927</f>
        <v>38.5</v>
      </c>
      <c r="R927" s="86">
        <f>G927*13</f>
        <v>27.690000000000005</v>
      </c>
      <c r="S927" s="86">
        <f>+R927+Q927+K927</f>
        <v>107.21380000000001</v>
      </c>
      <c r="T927" s="86">
        <f>S927+S928</f>
        <v>107.21380000000001</v>
      </c>
      <c r="U927" s="86">
        <f>T927/C927</f>
        <v>107.21380000000001</v>
      </c>
      <c r="X927" s="126">
        <f>U927*1.8</f>
        <v>192.98484000000002</v>
      </c>
      <c r="Y927" s="83">
        <v>189</v>
      </c>
      <c r="Z927" s="83">
        <f>Y927*8</f>
        <v>1512</v>
      </c>
      <c r="AA927" s="83">
        <f>Y927*3.5</f>
        <v>661.5</v>
      </c>
      <c r="AB927" s="83">
        <f>Y927*0.9</f>
        <v>170.1</v>
      </c>
    </row>
    <row r="928" spans="1:28" s="83" customFormat="1" x14ac:dyDescent="0.25">
      <c r="E928" s="83" t="s">
        <v>602</v>
      </c>
      <c r="G928" s="84">
        <f>+F928-O928/5</f>
        <v>0</v>
      </c>
      <c r="H928" s="85">
        <f>G928*7%</f>
        <v>0</v>
      </c>
      <c r="I928" s="85">
        <f>G928+H928</f>
        <v>0</v>
      </c>
      <c r="J928" s="87"/>
      <c r="K928" s="86">
        <f>I928*J928</f>
        <v>0</v>
      </c>
      <c r="L928" s="84"/>
      <c r="M928" s="87"/>
      <c r="P928" s="87"/>
      <c r="Q928" s="88"/>
      <c r="R928" s="86">
        <f>G928*13</f>
        <v>0</v>
      </c>
      <c r="S928" s="86">
        <f>+R928+Q928+K928</f>
        <v>0</v>
      </c>
      <c r="U928" s="86" t="e">
        <f>T928/C928</f>
        <v>#DIV/0!</v>
      </c>
      <c r="X928" s="126" t="e">
        <f>U928*2</f>
        <v>#DIV/0!</v>
      </c>
      <c r="Z928" s="83">
        <f>Y928*8</f>
        <v>0</v>
      </c>
      <c r="AA928" s="83">
        <f>Y928*3.5</f>
        <v>0</v>
      </c>
      <c r="AB928" s="83">
        <f>Y928*0.9</f>
        <v>0</v>
      </c>
    </row>
    <row r="930" spans="1:28" s="83" customFormat="1" ht="14.25" customHeight="1" x14ac:dyDescent="0.25">
      <c r="A930" s="83">
        <v>225</v>
      </c>
      <c r="B930" s="83">
        <v>10</v>
      </c>
      <c r="C930" s="83">
        <v>1</v>
      </c>
      <c r="D930" s="83" t="s">
        <v>97</v>
      </c>
      <c r="E930" s="83" t="s">
        <v>611</v>
      </c>
      <c r="F930" s="83">
        <v>1.7</v>
      </c>
      <c r="G930" s="84">
        <f>+F930-O930/5</f>
        <v>1.68</v>
      </c>
      <c r="H930" s="85">
        <f>G930*7%</f>
        <v>0.11760000000000001</v>
      </c>
      <c r="I930" s="85">
        <f>G930+H930</f>
        <v>1.7975999999999999</v>
      </c>
      <c r="J930" s="83">
        <v>18</v>
      </c>
      <c r="K930" s="86">
        <f>I930*J930</f>
        <v>32.3568</v>
      </c>
      <c r="L930" s="84" t="s">
        <v>30</v>
      </c>
      <c r="M930" s="83">
        <v>23</v>
      </c>
      <c r="N930" s="83">
        <v>0.1</v>
      </c>
      <c r="O930" s="87">
        <v>0.1</v>
      </c>
      <c r="P930" s="87">
        <v>110</v>
      </c>
      <c r="Q930" s="88">
        <f>N930*P930</f>
        <v>11</v>
      </c>
      <c r="R930" s="86">
        <f>G930*13</f>
        <v>21.84</v>
      </c>
      <c r="S930" s="86">
        <f>+R930+Q930+K930</f>
        <v>65.196799999999996</v>
      </c>
      <c r="T930" s="86">
        <f>S930+S931</f>
        <v>65.196799999999996</v>
      </c>
      <c r="U930" s="86">
        <f>T930/C930</f>
        <v>65.196799999999996</v>
      </c>
      <c r="X930" s="126">
        <f>U930*2</f>
        <v>130.39359999999999</v>
      </c>
      <c r="Y930" s="83">
        <v>129</v>
      </c>
      <c r="Z930" s="83">
        <f>Y930*8</f>
        <v>1032</v>
      </c>
      <c r="AA930" s="83">
        <f>Y930*3.5</f>
        <v>451.5</v>
      </c>
      <c r="AB930" s="83">
        <f>Y930*0.9</f>
        <v>116.10000000000001</v>
      </c>
    </row>
    <row r="931" spans="1:28" s="83" customFormat="1" x14ac:dyDescent="0.25">
      <c r="E931" s="83" t="s">
        <v>610</v>
      </c>
      <c r="G931" s="84">
        <f>+F931-O931/5</f>
        <v>0</v>
      </c>
      <c r="H931" s="85">
        <f>G931*7%</f>
        <v>0</v>
      </c>
      <c r="I931" s="85">
        <f>G931+H931</f>
        <v>0</v>
      </c>
      <c r="J931" s="87"/>
      <c r="K931" s="86">
        <f>I931*J931</f>
        <v>0</v>
      </c>
      <c r="L931" s="84"/>
      <c r="M931" s="87"/>
      <c r="P931" s="87"/>
      <c r="Q931" s="88"/>
      <c r="R931" s="86">
        <f>G931*13</f>
        <v>0</v>
      </c>
      <c r="S931" s="86">
        <f>+R931+Q931+K931</f>
        <v>0</v>
      </c>
      <c r="U931" s="86" t="e">
        <f>T931/C931</f>
        <v>#DIV/0!</v>
      </c>
      <c r="X931" s="126" t="e">
        <f>U931*2</f>
        <v>#DIV/0!</v>
      </c>
      <c r="Z931" s="83">
        <f>Y931*8</f>
        <v>0</v>
      </c>
      <c r="AA931" s="83">
        <f>Y931*3.5</f>
        <v>0</v>
      </c>
      <c r="AB931" s="83">
        <f>Y931*0.9</f>
        <v>0</v>
      </c>
    </row>
    <row r="933" spans="1:28" s="16" customFormat="1" ht="14.25" customHeight="1" x14ac:dyDescent="0.25">
      <c r="A933" s="16">
        <v>226</v>
      </c>
      <c r="B933" s="16">
        <v>10</v>
      </c>
      <c r="C933" s="16">
        <v>1</v>
      </c>
      <c r="D933" s="16" t="s">
        <v>612</v>
      </c>
      <c r="E933" s="16" t="s">
        <v>614</v>
      </c>
      <c r="F933" s="16">
        <v>10.199999999999999</v>
      </c>
      <c r="G933" s="72">
        <f>+F933-O933/5</f>
        <v>10.1</v>
      </c>
      <c r="H933" s="73">
        <f>G933*7%</f>
        <v>0.70700000000000007</v>
      </c>
      <c r="I933" s="73">
        <f>G933+H933</f>
        <v>10.807</v>
      </c>
      <c r="J933" s="16">
        <v>18</v>
      </c>
      <c r="K933" s="74">
        <f>I933*J933</f>
        <v>194.52600000000001</v>
      </c>
      <c r="L933" s="72" t="s">
        <v>30</v>
      </c>
      <c r="M933" s="16">
        <v>128</v>
      </c>
      <c r="N933" s="16">
        <v>0.5</v>
      </c>
      <c r="O933" s="75">
        <v>0.5</v>
      </c>
      <c r="P933" s="75">
        <v>110</v>
      </c>
      <c r="Q933" s="76">
        <f>N933*P933</f>
        <v>55</v>
      </c>
      <c r="R933" s="74">
        <f>G933*13</f>
        <v>131.29999999999998</v>
      </c>
      <c r="S933" s="74">
        <f>+R933+Q933+K933</f>
        <v>380.82600000000002</v>
      </c>
      <c r="T933" s="74">
        <f>S933+S934</f>
        <v>380.82600000000002</v>
      </c>
      <c r="U933" s="74">
        <f>T933/C933</f>
        <v>380.82600000000002</v>
      </c>
      <c r="X933" s="123">
        <f>U933*1.8</f>
        <v>685.48680000000002</v>
      </c>
      <c r="Y933" s="16">
        <v>689</v>
      </c>
      <c r="Z933" s="16">
        <f>Y933*8</f>
        <v>5512</v>
      </c>
      <c r="AA933" s="16">
        <f>Y933*3.5</f>
        <v>2411.5</v>
      </c>
      <c r="AB933" s="16">
        <f>Y933*0.9</f>
        <v>620.1</v>
      </c>
    </row>
    <row r="934" spans="1:28" s="17" customFormat="1" x14ac:dyDescent="0.25">
      <c r="E934" s="17" t="s">
        <v>615</v>
      </c>
      <c r="G934" s="10">
        <f>+F934-O934/5</f>
        <v>0</v>
      </c>
      <c r="H934" s="11">
        <f>G934*7%</f>
        <v>0</v>
      </c>
      <c r="I934" s="11">
        <f>G934+H934</f>
        <v>0</v>
      </c>
      <c r="J934" s="13"/>
      <c r="K934" s="7">
        <f>I934*J934</f>
        <v>0</v>
      </c>
      <c r="L934" s="10"/>
      <c r="M934" s="13"/>
      <c r="P934" s="13"/>
      <c r="Q934" s="9"/>
      <c r="R934" s="7">
        <f>G934*13</f>
        <v>0</v>
      </c>
      <c r="S934" s="7">
        <f>+R934+Q934+K934</f>
        <v>0</v>
      </c>
      <c r="U934" s="7" t="e">
        <f>T934/C934</f>
        <v>#DIV/0!</v>
      </c>
      <c r="X934" s="117" t="e">
        <f>U934*2</f>
        <v>#DIV/0!</v>
      </c>
      <c r="Z934" s="17">
        <f>Y934*8</f>
        <v>0</v>
      </c>
      <c r="AA934" s="17">
        <f>Y934*3.5</f>
        <v>0</v>
      </c>
      <c r="AB934" s="17">
        <f>Y934*0.9</f>
        <v>0</v>
      </c>
    </row>
    <row r="936" spans="1:28" s="16" customFormat="1" ht="14.25" customHeight="1" x14ac:dyDescent="0.25">
      <c r="A936" s="16">
        <v>227</v>
      </c>
      <c r="B936" s="16">
        <v>14</v>
      </c>
      <c r="C936" s="16">
        <v>1</v>
      </c>
      <c r="D936" s="16" t="s">
        <v>616</v>
      </c>
      <c r="E936" s="16" t="s">
        <v>617</v>
      </c>
      <c r="F936" s="16">
        <v>2.5</v>
      </c>
      <c r="G936" s="72">
        <f>+F936-O936/5</f>
        <v>2.46</v>
      </c>
      <c r="H936" s="73">
        <f>G936*7%</f>
        <v>0.17220000000000002</v>
      </c>
      <c r="I936" s="73">
        <f>G936+H936</f>
        <v>2.6322000000000001</v>
      </c>
      <c r="J936" s="16">
        <v>27</v>
      </c>
      <c r="K936" s="74">
        <f>I936*J936</f>
        <v>71.069400000000002</v>
      </c>
      <c r="L936" s="72" t="s">
        <v>30</v>
      </c>
      <c r="M936" s="16">
        <v>60</v>
      </c>
      <c r="N936" s="16">
        <v>0.2</v>
      </c>
      <c r="O936" s="75">
        <v>0.2</v>
      </c>
      <c r="P936" s="75">
        <v>120</v>
      </c>
      <c r="Q936" s="76">
        <f>N936*P936</f>
        <v>24</v>
      </c>
      <c r="R936" s="74">
        <f>G936*13</f>
        <v>31.98</v>
      </c>
      <c r="S936" s="74">
        <f>+R936+Q936+K936</f>
        <v>127.04940000000001</v>
      </c>
      <c r="T936" s="74">
        <f>S936+S937</f>
        <v>127.04940000000001</v>
      </c>
      <c r="U936" s="74">
        <f>T936/C936</f>
        <v>127.04940000000001</v>
      </c>
      <c r="X936" s="123">
        <f>U936*1.8</f>
        <v>228.68892000000002</v>
      </c>
      <c r="Y936" s="16">
        <v>229</v>
      </c>
      <c r="Z936" s="16">
        <f>Y936*8</f>
        <v>1832</v>
      </c>
      <c r="AA936" s="16">
        <f>Y936*3.5</f>
        <v>801.5</v>
      </c>
      <c r="AB936" s="16">
        <f>Y936*0.9</f>
        <v>206.1</v>
      </c>
    </row>
    <row r="937" spans="1:28" s="17" customFormat="1" x14ac:dyDescent="0.25">
      <c r="E937" s="17" t="s">
        <v>613</v>
      </c>
      <c r="G937" s="10">
        <f>+F937-O937/5</f>
        <v>0</v>
      </c>
      <c r="H937" s="11">
        <f>G937*7%</f>
        <v>0</v>
      </c>
      <c r="I937" s="11">
        <f>G937+H937</f>
        <v>0</v>
      </c>
      <c r="J937" s="13"/>
      <c r="K937" s="7">
        <f>I937*J937</f>
        <v>0</v>
      </c>
      <c r="L937" s="10"/>
      <c r="M937" s="13"/>
      <c r="P937" s="13"/>
      <c r="Q937" s="9"/>
      <c r="R937" s="7">
        <f>G937*13</f>
        <v>0</v>
      </c>
      <c r="S937" s="7">
        <f>+R937+Q937+K937</f>
        <v>0</v>
      </c>
      <c r="U937" s="7" t="e">
        <f>T937/C937</f>
        <v>#DIV/0!</v>
      </c>
      <c r="X937" s="117" t="e">
        <f>U937*2</f>
        <v>#DIV/0!</v>
      </c>
      <c r="Z937" s="17">
        <f>Y937*8</f>
        <v>0</v>
      </c>
      <c r="AA937" s="17">
        <f>Y937*3.5</f>
        <v>0</v>
      </c>
      <c r="AB937" s="17">
        <f>Y937*0.9</f>
        <v>0</v>
      </c>
    </row>
    <row r="939" spans="1:28" s="16" customFormat="1" ht="14.25" customHeight="1" x14ac:dyDescent="0.25">
      <c r="A939" s="16">
        <v>228</v>
      </c>
      <c r="B939" s="16">
        <v>10</v>
      </c>
      <c r="C939" s="16">
        <v>1</v>
      </c>
      <c r="D939" s="16" t="s">
        <v>616</v>
      </c>
      <c r="E939" s="16" t="s">
        <v>618</v>
      </c>
      <c r="F939" s="16">
        <v>1.8</v>
      </c>
      <c r="G939" s="72">
        <f>+F939-O939/5</f>
        <v>1.77</v>
      </c>
      <c r="H939" s="73">
        <f>G939*7%</f>
        <v>0.12390000000000001</v>
      </c>
      <c r="I939" s="73">
        <f>G939+H939</f>
        <v>1.8938999999999999</v>
      </c>
      <c r="J939" s="16">
        <v>18</v>
      </c>
      <c r="K939" s="74">
        <f>I939*J939</f>
        <v>34.090199999999996</v>
      </c>
      <c r="L939" s="72" t="s">
        <v>30</v>
      </c>
      <c r="M939" s="16">
        <v>34</v>
      </c>
      <c r="N939" s="16">
        <v>0.15</v>
      </c>
      <c r="O939" s="75">
        <v>0.15</v>
      </c>
      <c r="P939" s="75">
        <v>110</v>
      </c>
      <c r="Q939" s="76">
        <f>N939*P939</f>
        <v>16.5</v>
      </c>
      <c r="R939" s="74">
        <f>G939*13</f>
        <v>23.01</v>
      </c>
      <c r="S939" s="74">
        <f>+R939+Q939+K939</f>
        <v>73.600200000000001</v>
      </c>
      <c r="T939" s="74">
        <f>S939+S940</f>
        <v>73.600200000000001</v>
      </c>
      <c r="U939" s="74">
        <f>T939/C939</f>
        <v>73.600200000000001</v>
      </c>
      <c r="X939" s="123">
        <f>U939*2</f>
        <v>147.2004</v>
      </c>
      <c r="Y939" s="16">
        <v>149</v>
      </c>
      <c r="Z939" s="16">
        <f>Y939*8</f>
        <v>1192</v>
      </c>
      <c r="AA939" s="16">
        <f>Y939*3.5</f>
        <v>521.5</v>
      </c>
      <c r="AB939" s="16">
        <f>Y939*0.9</f>
        <v>134.1</v>
      </c>
    </row>
    <row r="940" spans="1:28" s="17" customFormat="1" x14ac:dyDescent="0.25">
      <c r="E940" s="17" t="s">
        <v>619</v>
      </c>
      <c r="G940" s="10">
        <f>+F940-O940/5</f>
        <v>0</v>
      </c>
      <c r="H940" s="11">
        <f>G940*7%</f>
        <v>0</v>
      </c>
      <c r="I940" s="11">
        <f>G940+H940</f>
        <v>0</v>
      </c>
      <c r="J940" s="13"/>
      <c r="K940" s="7">
        <f>I940*J940</f>
        <v>0</v>
      </c>
      <c r="L940" s="10"/>
      <c r="M940" s="13"/>
      <c r="P940" s="13"/>
      <c r="Q940" s="9"/>
      <c r="R940" s="7">
        <f>G940*13</f>
        <v>0</v>
      </c>
      <c r="S940" s="7">
        <f>+R940+Q940+K940</f>
        <v>0</v>
      </c>
      <c r="U940" s="7" t="e">
        <f>T940/C940</f>
        <v>#DIV/0!</v>
      </c>
      <c r="X940" s="117" t="e">
        <f>U940*2</f>
        <v>#DIV/0!</v>
      </c>
      <c r="Z940" s="17">
        <f>Y940*8</f>
        <v>0</v>
      </c>
      <c r="AA940" s="17">
        <f>Y940*3.5</f>
        <v>0</v>
      </c>
      <c r="AB940" s="17">
        <f>Y940*0.9</f>
        <v>0</v>
      </c>
    </row>
    <row r="942" spans="1:28" s="16" customFormat="1" x14ac:dyDescent="0.25">
      <c r="A942" s="16">
        <v>229</v>
      </c>
      <c r="B942" s="16">
        <v>10</v>
      </c>
      <c r="C942" s="16">
        <v>1</v>
      </c>
      <c r="D942" s="16" t="s">
        <v>612</v>
      </c>
      <c r="E942" s="16" t="s">
        <v>620</v>
      </c>
      <c r="F942" s="16">
        <v>4.7</v>
      </c>
      <c r="G942" s="72">
        <f>+F942-O942/5</f>
        <v>4.6100000000000003</v>
      </c>
      <c r="H942" s="73">
        <f>G942*7%</f>
        <v>0.32270000000000004</v>
      </c>
      <c r="I942" s="73">
        <f>G942+H942</f>
        <v>4.9327000000000005</v>
      </c>
      <c r="J942" s="16">
        <v>18</v>
      </c>
      <c r="K942" s="74">
        <f>I942*J942</f>
        <v>88.788600000000002</v>
      </c>
      <c r="L942" s="72" t="s">
        <v>30</v>
      </c>
      <c r="M942" s="16">
        <v>21</v>
      </c>
      <c r="N942" s="16">
        <v>0.15</v>
      </c>
      <c r="O942" s="75">
        <v>0.45</v>
      </c>
      <c r="P942" s="75">
        <v>130</v>
      </c>
      <c r="Q942" s="76">
        <f>N942*P942</f>
        <v>19.5</v>
      </c>
      <c r="R942" s="74">
        <f>G942*13</f>
        <v>59.930000000000007</v>
      </c>
      <c r="S942" s="74">
        <f>+R942+Q942+K942</f>
        <v>168.21860000000001</v>
      </c>
      <c r="T942" s="74">
        <f>S942+S943</f>
        <v>193.71860000000001</v>
      </c>
      <c r="U942" s="74">
        <f>T942/C942</f>
        <v>193.71860000000001</v>
      </c>
      <c r="X942" s="123">
        <f>U942*1.8</f>
        <v>348.69348000000002</v>
      </c>
      <c r="Y942" s="16">
        <v>349</v>
      </c>
      <c r="Z942" s="16">
        <f>Y942*8</f>
        <v>2792</v>
      </c>
      <c r="AA942" s="16">
        <f>Y942*3.5</f>
        <v>1221.5</v>
      </c>
      <c r="AB942" s="16">
        <f>Y942*0.9</f>
        <v>314.10000000000002</v>
      </c>
    </row>
    <row r="943" spans="1:28" s="17" customFormat="1" x14ac:dyDescent="0.25">
      <c r="E943" s="18" t="s">
        <v>621</v>
      </c>
      <c r="G943" s="10">
        <f>+F943-O943/5</f>
        <v>0</v>
      </c>
      <c r="H943" s="11">
        <f>G943*7%</f>
        <v>0</v>
      </c>
      <c r="I943" s="11">
        <f>G943+H943</f>
        <v>0</v>
      </c>
      <c r="J943" s="13"/>
      <c r="K943" s="7">
        <f>I943*J943</f>
        <v>0</v>
      </c>
      <c r="L943" s="10" t="s">
        <v>32</v>
      </c>
      <c r="M943" s="13">
        <v>22</v>
      </c>
      <c r="N943" s="17">
        <v>0.3</v>
      </c>
      <c r="P943" s="13">
        <v>85</v>
      </c>
      <c r="Q943" s="9">
        <f>N943*P943</f>
        <v>25.5</v>
      </c>
      <c r="R943" s="7">
        <f>G943*13</f>
        <v>0</v>
      </c>
      <c r="S943" s="7">
        <f>+R943+Q943+K943</f>
        <v>25.5</v>
      </c>
      <c r="U943" s="7" t="e">
        <f>T943/C943</f>
        <v>#DIV/0!</v>
      </c>
      <c r="X943" s="117" t="e">
        <f>U943*1.8</f>
        <v>#DIV/0!</v>
      </c>
      <c r="Z943" s="17">
        <f>Y943*8</f>
        <v>0</v>
      </c>
      <c r="AA943" s="17">
        <f>Y943*3.5</f>
        <v>0</v>
      </c>
      <c r="AB943" s="17">
        <f>Y943*0.9</f>
        <v>0</v>
      </c>
    </row>
    <row r="944" spans="1:28" x14ac:dyDescent="0.25">
      <c r="J944" s="17"/>
      <c r="K944" s="17"/>
      <c r="L944" s="17"/>
      <c r="M944" s="17"/>
      <c r="N944" s="17"/>
      <c r="O944" s="17"/>
      <c r="P944" s="17"/>
      <c r="Q944" s="17"/>
      <c r="R944" s="17"/>
      <c r="S944" s="17"/>
    </row>
    <row r="945" spans="1:28" s="16" customFormat="1" ht="14.25" customHeight="1" x14ac:dyDescent="0.25">
      <c r="A945" s="16">
        <v>230</v>
      </c>
      <c r="B945" s="16">
        <v>10</v>
      </c>
      <c r="C945" s="16">
        <v>1</v>
      </c>
      <c r="D945" s="16" t="s">
        <v>622</v>
      </c>
      <c r="E945" s="16" t="s">
        <v>623</v>
      </c>
      <c r="F945" s="16">
        <v>6.5</v>
      </c>
      <c r="G945" s="72">
        <f>+F945-O945/5</f>
        <v>6.37</v>
      </c>
      <c r="H945" s="73">
        <f>G945*7%</f>
        <v>0.44590000000000007</v>
      </c>
      <c r="I945" s="73">
        <f>G945+H945</f>
        <v>6.8159000000000001</v>
      </c>
      <c r="J945" s="16">
        <v>18</v>
      </c>
      <c r="K945" s="74">
        <f>I945*J945</f>
        <v>122.6862</v>
      </c>
      <c r="L945" s="72" t="s">
        <v>30</v>
      </c>
      <c r="M945" s="16">
        <v>225</v>
      </c>
      <c r="N945" s="16">
        <v>0.65</v>
      </c>
      <c r="O945" s="75">
        <v>0.65</v>
      </c>
      <c r="P945" s="75">
        <v>110</v>
      </c>
      <c r="Q945" s="76">
        <f>N945*P945</f>
        <v>71.5</v>
      </c>
      <c r="R945" s="74">
        <f>G945*13</f>
        <v>82.81</v>
      </c>
      <c r="S945" s="74">
        <f>+R945+Q945+K945</f>
        <v>276.99619999999999</v>
      </c>
      <c r="T945" s="74">
        <f>S945+S946</f>
        <v>276.99619999999999</v>
      </c>
      <c r="U945" s="74">
        <f>T945/C945</f>
        <v>276.99619999999999</v>
      </c>
      <c r="X945" s="123">
        <f>U945*1.8</f>
        <v>498.59316000000001</v>
      </c>
      <c r="Y945" s="16">
        <v>499</v>
      </c>
      <c r="Z945" s="16">
        <f>Y945*8</f>
        <v>3992</v>
      </c>
      <c r="AA945" s="16">
        <f>Y945*3.5</f>
        <v>1746.5</v>
      </c>
      <c r="AB945" s="16">
        <f>Y945*0.9</f>
        <v>449.1</v>
      </c>
    </row>
    <row r="946" spans="1:28" s="17" customFormat="1" x14ac:dyDescent="0.25">
      <c r="E946" s="17" t="s">
        <v>624</v>
      </c>
      <c r="G946" s="10">
        <f>+F946-O946/5</f>
        <v>0</v>
      </c>
      <c r="H946" s="11">
        <f>G946*7%</f>
        <v>0</v>
      </c>
      <c r="I946" s="11">
        <f>G946+H946</f>
        <v>0</v>
      </c>
      <c r="J946" s="13"/>
      <c r="K946" s="7">
        <f>I946*J946</f>
        <v>0</v>
      </c>
      <c r="L946" s="10"/>
      <c r="M946" s="13"/>
      <c r="P946" s="13"/>
      <c r="Q946" s="9"/>
      <c r="R946" s="7">
        <f>G946*13</f>
        <v>0</v>
      </c>
      <c r="S946" s="7">
        <f>+R946+Q946+K946</f>
        <v>0</v>
      </c>
      <c r="U946" s="7" t="e">
        <f>T946/C946</f>
        <v>#DIV/0!</v>
      </c>
      <c r="X946" s="117" t="e">
        <f>U946*2</f>
        <v>#DIV/0!</v>
      </c>
      <c r="Z946" s="17">
        <f>Y946*8</f>
        <v>0</v>
      </c>
      <c r="AA946" s="17">
        <f>Y946*3.5</f>
        <v>0</v>
      </c>
      <c r="AB946" s="17">
        <f>Y946*0.9</f>
        <v>0</v>
      </c>
    </row>
    <row r="947" spans="1:28" x14ac:dyDescent="0.25">
      <c r="J947" s="17"/>
      <c r="K947" s="17"/>
      <c r="L947" s="17"/>
      <c r="M947" s="17"/>
      <c r="N947" s="17"/>
      <c r="O947" s="17"/>
      <c r="P947" s="17"/>
      <c r="Q947" s="17"/>
      <c r="R947" s="17"/>
      <c r="S947" s="17"/>
    </row>
    <row r="948" spans="1:28" s="16" customFormat="1" x14ac:dyDescent="0.25">
      <c r="A948" s="16">
        <v>231</v>
      </c>
      <c r="B948" s="16">
        <v>14</v>
      </c>
      <c r="C948" s="16">
        <v>1</v>
      </c>
      <c r="D948" s="16" t="s">
        <v>616</v>
      </c>
      <c r="E948" s="16" t="s">
        <v>625</v>
      </c>
      <c r="F948" s="16">
        <v>2.1</v>
      </c>
      <c r="G948" s="72">
        <f>+F948-O948/5</f>
        <v>1.9700000000000002</v>
      </c>
      <c r="H948" s="73">
        <f>G948*7%</f>
        <v>0.13790000000000002</v>
      </c>
      <c r="I948" s="73">
        <f>G948+H948</f>
        <v>2.1079000000000003</v>
      </c>
      <c r="J948" s="16">
        <v>27</v>
      </c>
      <c r="K948" s="74">
        <f>I948*J948</f>
        <v>56.913300000000007</v>
      </c>
      <c r="L948" s="72" t="s">
        <v>30</v>
      </c>
      <c r="M948" s="16">
        <v>32</v>
      </c>
      <c r="N948" s="16">
        <v>0.17</v>
      </c>
      <c r="O948" s="75">
        <v>0.65</v>
      </c>
      <c r="P948" s="75">
        <v>185</v>
      </c>
      <c r="Q948" s="76">
        <f>N948*P948</f>
        <v>31.450000000000003</v>
      </c>
      <c r="R948" s="74">
        <f>G948*13</f>
        <v>25.610000000000003</v>
      </c>
      <c r="S948" s="74">
        <f>+R948+Q948+K948</f>
        <v>113.97330000000001</v>
      </c>
      <c r="T948" s="74">
        <f>S948+S949</f>
        <v>133.17330000000001</v>
      </c>
      <c r="U948" s="74">
        <f>T948/C948</f>
        <v>133.17330000000001</v>
      </c>
      <c r="X948" s="123">
        <f>U948*1.8</f>
        <v>239.71194000000003</v>
      </c>
      <c r="Y948" s="16">
        <v>239</v>
      </c>
      <c r="Z948" s="16">
        <f>Y948*8</f>
        <v>1912</v>
      </c>
      <c r="AA948" s="16">
        <f>Y948*3.5</f>
        <v>836.5</v>
      </c>
      <c r="AB948" s="16">
        <f>Y948*0.9</f>
        <v>215.1</v>
      </c>
    </row>
    <row r="949" spans="1:28" s="17" customFormat="1" x14ac:dyDescent="0.25">
      <c r="E949" s="17" t="s">
        <v>626</v>
      </c>
      <c r="G949" s="10">
        <f>+F949-O949/5</f>
        <v>0</v>
      </c>
      <c r="H949" s="11">
        <f>G949*7%</f>
        <v>0</v>
      </c>
      <c r="I949" s="11">
        <f>G949+H949</f>
        <v>0</v>
      </c>
      <c r="J949" s="13"/>
      <c r="K949" s="7">
        <f>I949*J949</f>
        <v>0</v>
      </c>
      <c r="L949" s="10" t="s">
        <v>33</v>
      </c>
      <c r="M949" s="13">
        <v>2</v>
      </c>
      <c r="N949" s="17">
        <v>0.48</v>
      </c>
      <c r="P949" s="13">
        <v>40</v>
      </c>
      <c r="Q949" s="9">
        <f>N949*P949</f>
        <v>19.2</v>
      </c>
      <c r="R949" s="7">
        <f>G949*13</f>
        <v>0</v>
      </c>
      <c r="S949" s="7">
        <f>+R949+Q949+K949</f>
        <v>19.2</v>
      </c>
      <c r="U949" s="7" t="e">
        <f>T949/C949</f>
        <v>#DIV/0!</v>
      </c>
      <c r="X949" s="117" t="e">
        <f>U949*1.8</f>
        <v>#DIV/0!</v>
      </c>
      <c r="Z949" s="17">
        <f>Y949*8</f>
        <v>0</v>
      </c>
      <c r="AA949" s="17">
        <f>Y949*3.5</f>
        <v>0</v>
      </c>
      <c r="AB949" s="17">
        <f>Y949*0.9</f>
        <v>0</v>
      </c>
    </row>
    <row r="950" spans="1:28" x14ac:dyDescent="0.25">
      <c r="J950" s="17"/>
      <c r="K950" s="17"/>
      <c r="L950" s="17"/>
      <c r="M950" s="17"/>
      <c r="N950" s="17"/>
      <c r="O950" s="17"/>
      <c r="P950" s="17"/>
      <c r="Q950" s="17"/>
      <c r="R950" s="17"/>
      <c r="S950" s="17"/>
    </row>
    <row r="951" spans="1:28" s="42" customFormat="1" x14ac:dyDescent="0.25">
      <c r="A951" s="42">
        <v>232</v>
      </c>
      <c r="B951" s="42">
        <v>925</v>
      </c>
      <c r="C951" s="42">
        <v>1</v>
      </c>
      <c r="D951" s="42" t="s">
        <v>616</v>
      </c>
      <c r="E951" s="42" t="s">
        <v>628</v>
      </c>
      <c r="F951" s="42">
        <v>2.2000000000000002</v>
      </c>
      <c r="G951" s="43">
        <f>+F951-O951/5</f>
        <v>1.7800000000000002</v>
      </c>
      <c r="H951" s="44">
        <f>G951*7%</f>
        <v>0.12460000000000003</v>
      </c>
      <c r="I951" s="44">
        <f>G951+H951</f>
        <v>1.9046000000000003</v>
      </c>
      <c r="J951" s="42">
        <v>1</v>
      </c>
      <c r="K951" s="45">
        <f>I951*J951</f>
        <v>1.9046000000000003</v>
      </c>
      <c r="L951" s="43" t="s">
        <v>30</v>
      </c>
      <c r="M951" s="42">
        <v>22</v>
      </c>
      <c r="N951" s="42">
        <v>0.1</v>
      </c>
      <c r="O951" s="46">
        <v>2.1</v>
      </c>
      <c r="P951" s="46">
        <v>85</v>
      </c>
      <c r="Q951" s="47">
        <f>N951*P951</f>
        <v>8.5</v>
      </c>
      <c r="R951" s="45">
        <f>G951*6</f>
        <v>10.680000000000001</v>
      </c>
      <c r="S951" s="45">
        <f>+R951+Q951+K951</f>
        <v>21.084600000000002</v>
      </c>
      <c r="T951" s="45">
        <f>S951+S952</f>
        <v>27.084600000000002</v>
      </c>
      <c r="U951" s="45">
        <f>T951/C951</f>
        <v>27.084600000000002</v>
      </c>
      <c r="X951" s="121">
        <f>U951*2</f>
        <v>54.169200000000004</v>
      </c>
      <c r="Y951" s="42">
        <v>49</v>
      </c>
      <c r="Z951" s="42">
        <f>Y951*8</f>
        <v>392</v>
      </c>
      <c r="AA951" s="42">
        <f>Y951*3.5</f>
        <v>171.5</v>
      </c>
      <c r="AB951" s="42">
        <f>Y951*0.9</f>
        <v>44.1</v>
      </c>
    </row>
    <row r="952" spans="1:28" s="17" customFormat="1" x14ac:dyDescent="0.25">
      <c r="E952" s="17" t="s">
        <v>627</v>
      </c>
      <c r="G952" s="10">
        <f>+F952-O952/5</f>
        <v>0</v>
      </c>
      <c r="H952" s="11">
        <f>G952*7%</f>
        <v>0</v>
      </c>
      <c r="I952" s="11">
        <f>G952+H952</f>
        <v>0</v>
      </c>
      <c r="J952" s="13"/>
      <c r="K952" s="7">
        <f>I952*J952</f>
        <v>0</v>
      </c>
      <c r="L952" s="10" t="s">
        <v>558</v>
      </c>
      <c r="M952" s="13">
        <v>2</v>
      </c>
      <c r="N952" s="17">
        <v>2</v>
      </c>
      <c r="P952" s="13">
        <v>3</v>
      </c>
      <c r="Q952" s="9">
        <f>N952*P952</f>
        <v>6</v>
      </c>
      <c r="R952" s="7">
        <f>G952*13</f>
        <v>0</v>
      </c>
      <c r="S952" s="7">
        <f>+R952+Q952+K952</f>
        <v>6</v>
      </c>
      <c r="U952" s="7" t="e">
        <f>T952/C952</f>
        <v>#DIV/0!</v>
      </c>
      <c r="X952" s="117" t="e">
        <f>U952*1.8</f>
        <v>#DIV/0!</v>
      </c>
      <c r="Z952" s="17">
        <f>Y952*8</f>
        <v>0</v>
      </c>
      <c r="AA952" s="17">
        <f>Y952*3.5</f>
        <v>0</v>
      </c>
      <c r="AB952" s="17">
        <f>Y952*0.9</f>
        <v>0</v>
      </c>
    </row>
    <row r="954" spans="1:28" s="16" customFormat="1" x14ac:dyDescent="0.25">
      <c r="A954" s="16">
        <v>233</v>
      </c>
      <c r="B954" s="16">
        <v>10</v>
      </c>
      <c r="C954" s="16">
        <v>1</v>
      </c>
      <c r="D954" s="16" t="s">
        <v>616</v>
      </c>
      <c r="E954" s="16" t="s">
        <v>630</v>
      </c>
      <c r="F954" s="16">
        <v>2.5</v>
      </c>
      <c r="G954" s="72">
        <f>+F954-O954/5</f>
        <v>2.4500000000000002</v>
      </c>
      <c r="H954" s="73">
        <f>G954*7%</f>
        <v>0.17150000000000004</v>
      </c>
      <c r="I954" s="73">
        <f>G954+H954</f>
        <v>2.6215000000000002</v>
      </c>
      <c r="J954" s="16">
        <v>18</v>
      </c>
      <c r="K954" s="74">
        <f>I954*J954</f>
        <v>47.187000000000005</v>
      </c>
      <c r="L954" s="72" t="s">
        <v>30</v>
      </c>
      <c r="M954" s="16">
        <v>34</v>
      </c>
      <c r="N954" s="16">
        <v>0.25</v>
      </c>
      <c r="O954" s="75">
        <v>0.25</v>
      </c>
      <c r="P954" s="75">
        <v>130</v>
      </c>
      <c r="Q954" s="76">
        <f>N954*P954</f>
        <v>32.5</v>
      </c>
      <c r="R954" s="74">
        <f>G954*13</f>
        <v>31.85</v>
      </c>
      <c r="S954" s="74">
        <f>+R954+Q954+K954</f>
        <v>111.53700000000001</v>
      </c>
      <c r="T954" s="74">
        <f>S954+S955</f>
        <v>111.53700000000001</v>
      </c>
      <c r="U954" s="74">
        <f>T954/C954</f>
        <v>111.53700000000001</v>
      </c>
      <c r="X954" s="123">
        <f>U954*1.8</f>
        <v>200.76660000000001</v>
      </c>
      <c r="Y954" s="16">
        <v>199</v>
      </c>
      <c r="Z954" s="16">
        <f>Y954*8</f>
        <v>1592</v>
      </c>
      <c r="AA954" s="16">
        <f>Y954*3.5</f>
        <v>696.5</v>
      </c>
      <c r="AB954" s="16">
        <f>Y954*0.9</f>
        <v>179.1</v>
      </c>
    </row>
    <row r="955" spans="1:28" s="17" customFormat="1" x14ac:dyDescent="0.25">
      <c r="E955" s="18" t="s">
        <v>629</v>
      </c>
      <c r="G955" s="10">
        <f>+F955-O955/5</f>
        <v>0</v>
      </c>
      <c r="H955" s="11">
        <f>G955*7%</f>
        <v>0</v>
      </c>
      <c r="I955" s="11">
        <f>G955+H955</f>
        <v>0</v>
      </c>
      <c r="J955" s="13"/>
      <c r="K955" s="7"/>
      <c r="L955" s="5"/>
      <c r="M955" s="13"/>
      <c r="P955" s="13"/>
      <c r="Q955" s="9">
        <f>N955*P955</f>
        <v>0</v>
      </c>
      <c r="R955" s="7">
        <f>G955*13</f>
        <v>0</v>
      </c>
      <c r="S955" s="7">
        <f>+R955+Q955+K955</f>
        <v>0</v>
      </c>
      <c r="U955" s="7" t="e">
        <f>T955/C955</f>
        <v>#DIV/0!</v>
      </c>
      <c r="X955" s="117" t="e">
        <f>U955*1.8</f>
        <v>#DIV/0!</v>
      </c>
      <c r="Z955" s="17">
        <f>Y955*8</f>
        <v>0</v>
      </c>
      <c r="AA955" s="17">
        <f>Y955*3.5</f>
        <v>0</v>
      </c>
      <c r="AB955" s="17">
        <f>Y955*0.9</f>
        <v>0</v>
      </c>
    </row>
    <row r="957" spans="1:28" s="16" customFormat="1" x14ac:dyDescent="0.25">
      <c r="A957" s="16">
        <v>234</v>
      </c>
      <c r="B957" s="16">
        <v>14</v>
      </c>
      <c r="C957" s="16">
        <v>1</v>
      </c>
      <c r="D957" s="16" t="s">
        <v>616</v>
      </c>
      <c r="E957" s="16" t="s">
        <v>635</v>
      </c>
      <c r="F957" s="16">
        <v>1.8</v>
      </c>
      <c r="G957" s="72">
        <f>+F957-O957/5</f>
        <v>1.57</v>
      </c>
      <c r="H957" s="73">
        <f>G957*7%</f>
        <v>0.10990000000000001</v>
      </c>
      <c r="I957" s="73">
        <f>G957+H957</f>
        <v>1.6799000000000002</v>
      </c>
      <c r="J957" s="16">
        <v>27</v>
      </c>
      <c r="K957" s="74">
        <f>I957*J957</f>
        <v>45.357300000000002</v>
      </c>
      <c r="L957" s="72" t="s">
        <v>30</v>
      </c>
      <c r="M957" s="16">
        <v>24</v>
      </c>
      <c r="N957" s="16">
        <v>0.15</v>
      </c>
      <c r="O957" s="75">
        <v>1.1499999999999999</v>
      </c>
      <c r="P957" s="75">
        <v>185</v>
      </c>
      <c r="Q957" s="76">
        <f>N957*P957</f>
        <v>27.75</v>
      </c>
      <c r="R957" s="74">
        <f>G957*13</f>
        <v>20.41</v>
      </c>
      <c r="S957" s="74">
        <f>+R957+Q957+K957</f>
        <v>93.517300000000006</v>
      </c>
      <c r="T957" s="74">
        <f>S957+S958</f>
        <v>96.517300000000006</v>
      </c>
      <c r="U957" s="74">
        <f>T957/C957</f>
        <v>96.517300000000006</v>
      </c>
      <c r="X957" s="123">
        <f>U957*2</f>
        <v>193.03460000000001</v>
      </c>
      <c r="Y957" s="16">
        <v>189</v>
      </c>
      <c r="Z957" s="16">
        <f>Y957*8</f>
        <v>1512</v>
      </c>
      <c r="AA957" s="16">
        <f>Y957*3.5</f>
        <v>661.5</v>
      </c>
      <c r="AB957" s="16">
        <f>Y957*0.9</f>
        <v>170.1</v>
      </c>
    </row>
    <row r="958" spans="1:28" s="17" customFormat="1" x14ac:dyDescent="0.25">
      <c r="E958" s="17" t="s">
        <v>631</v>
      </c>
      <c r="G958" s="10">
        <f>+F958-O958/5</f>
        <v>0</v>
      </c>
      <c r="H958" s="11">
        <f>G958*7%</f>
        <v>0</v>
      </c>
      <c r="I958" s="11">
        <f>G958+H958</f>
        <v>0</v>
      </c>
      <c r="J958" s="13"/>
      <c r="K958" s="7">
        <f>I958*J958</f>
        <v>0</v>
      </c>
      <c r="L958" s="10" t="s">
        <v>558</v>
      </c>
      <c r="M958" s="13">
        <v>2</v>
      </c>
      <c r="N958" s="17">
        <v>1</v>
      </c>
      <c r="P958" s="13">
        <v>3</v>
      </c>
      <c r="Q958" s="9">
        <f>N958*P958</f>
        <v>3</v>
      </c>
      <c r="R958" s="7">
        <f>G958*13</f>
        <v>0</v>
      </c>
      <c r="S958" s="7">
        <f>+R958+Q958+K958</f>
        <v>3</v>
      </c>
      <c r="U958" s="7" t="e">
        <f>T958/C958</f>
        <v>#DIV/0!</v>
      </c>
      <c r="X958" s="117" t="e">
        <f>U958*1.8</f>
        <v>#DIV/0!</v>
      </c>
      <c r="Z958" s="17">
        <f>Y958*8</f>
        <v>0</v>
      </c>
      <c r="AA958" s="17">
        <f>Y958*3.5</f>
        <v>0</v>
      </c>
      <c r="AB958" s="17">
        <f>Y958*0.9</f>
        <v>0</v>
      </c>
    </row>
    <row r="960" spans="1:28" s="16" customFormat="1" x14ac:dyDescent="0.25">
      <c r="A960" s="16">
        <v>235</v>
      </c>
      <c r="B960" s="16">
        <v>14</v>
      </c>
      <c r="C960" s="16">
        <v>1</v>
      </c>
      <c r="D960" s="16" t="s">
        <v>612</v>
      </c>
      <c r="E960" s="16" t="s">
        <v>637</v>
      </c>
      <c r="F960" s="16">
        <v>3.5</v>
      </c>
      <c r="G960" s="72">
        <f>+F960-O960/5</f>
        <v>3.09</v>
      </c>
      <c r="H960" s="73">
        <f>G960*7%</f>
        <v>0.21630000000000002</v>
      </c>
      <c r="I960" s="73">
        <f>G960+H960</f>
        <v>3.3062999999999998</v>
      </c>
      <c r="J960" s="16">
        <v>27</v>
      </c>
      <c r="K960" s="74">
        <f>I960*J960</f>
        <v>89.270099999999999</v>
      </c>
      <c r="L960" s="72" t="s">
        <v>30</v>
      </c>
      <c r="M960" s="16">
        <v>1</v>
      </c>
      <c r="N960" s="16">
        <v>1.5</v>
      </c>
      <c r="O960" s="75">
        <v>2.0499999999999998</v>
      </c>
      <c r="P960" s="75">
        <v>1500</v>
      </c>
      <c r="Q960" s="76">
        <f>N960*P960</f>
        <v>2250</v>
      </c>
      <c r="R960" s="74">
        <f>G960*13</f>
        <v>40.17</v>
      </c>
      <c r="S960" s="74">
        <f>+R960+Q960+K960</f>
        <v>2379.4401000000003</v>
      </c>
      <c r="T960" s="74">
        <f>S960+S961</f>
        <v>2522.4401000000003</v>
      </c>
      <c r="U960" s="74">
        <f>T960/C960</f>
        <v>2522.4401000000003</v>
      </c>
      <c r="X960" s="123">
        <f>U960*1.65</f>
        <v>4162.0261650000002</v>
      </c>
      <c r="Y960" s="16">
        <v>4159</v>
      </c>
      <c r="Z960" s="16">
        <f>Y960*8</f>
        <v>33272</v>
      </c>
      <c r="AA960" s="16">
        <f>Y960*3.5</f>
        <v>14556.5</v>
      </c>
      <c r="AB960" s="16">
        <f>Y960*0.9</f>
        <v>3743.1</v>
      </c>
    </row>
    <row r="961" spans="1:28" s="17" customFormat="1" x14ac:dyDescent="0.25">
      <c r="B961" s="17" t="s">
        <v>649</v>
      </c>
      <c r="E961" s="18" t="s">
        <v>952</v>
      </c>
      <c r="G961" s="10">
        <f>+F961-O961/5</f>
        <v>0</v>
      </c>
      <c r="H961" s="11">
        <f>G961*7%</f>
        <v>0</v>
      </c>
      <c r="I961" s="11">
        <f>G961+H961</f>
        <v>0</v>
      </c>
      <c r="J961" s="13"/>
      <c r="K961" s="7">
        <f>I961*J961</f>
        <v>0</v>
      </c>
      <c r="L961" s="10" t="s">
        <v>30</v>
      </c>
      <c r="M961" s="13">
        <v>34</v>
      </c>
      <c r="N961" s="17">
        <v>0.55000000000000004</v>
      </c>
      <c r="P961" s="13">
        <v>260</v>
      </c>
      <c r="Q961" s="9">
        <f>N961*P961</f>
        <v>143</v>
      </c>
      <c r="R961" s="7">
        <f>G961*13</f>
        <v>0</v>
      </c>
      <c r="S961" s="7">
        <f>+R961+Q961+K961</f>
        <v>143</v>
      </c>
      <c r="U961" s="7" t="e">
        <f>T961/B961</f>
        <v>#VALUE!</v>
      </c>
      <c r="X961" s="117" t="e">
        <f>U961*1.8</f>
        <v>#VALUE!</v>
      </c>
      <c r="Z961" s="17">
        <f>Y961*8</f>
        <v>0</v>
      </c>
      <c r="AA961" s="17">
        <f>Y961*3.5</f>
        <v>0</v>
      </c>
      <c r="AB961" s="17">
        <f>Y961*0.9</f>
        <v>0</v>
      </c>
    </row>
    <row r="963" spans="1:28" s="16" customFormat="1" x14ac:dyDescent="0.25">
      <c r="A963" s="16">
        <v>236</v>
      </c>
      <c r="B963" s="16">
        <v>14</v>
      </c>
      <c r="C963" s="16">
        <v>1</v>
      </c>
      <c r="D963" s="16" t="s">
        <v>616</v>
      </c>
      <c r="E963" s="16" t="s">
        <v>638</v>
      </c>
      <c r="F963" s="16">
        <v>1.2</v>
      </c>
      <c r="G963" s="72">
        <f>+F963-O963/5</f>
        <v>1.1499999999999999</v>
      </c>
      <c r="H963" s="73">
        <f>G963*7%</f>
        <v>8.0500000000000002E-2</v>
      </c>
      <c r="I963" s="73">
        <f>G963+H963</f>
        <v>1.2304999999999999</v>
      </c>
      <c r="J963" s="16">
        <v>27</v>
      </c>
      <c r="K963" s="74">
        <f>I963*J963</f>
        <v>33.223500000000001</v>
      </c>
      <c r="L963" s="72" t="s">
        <v>30</v>
      </c>
      <c r="M963" s="16">
        <v>2</v>
      </c>
      <c r="N963" s="16">
        <v>0.1</v>
      </c>
      <c r="O963" s="75">
        <v>0.25</v>
      </c>
      <c r="P963" s="75">
        <v>185</v>
      </c>
      <c r="Q963" s="76">
        <f>N963*P963</f>
        <v>18.5</v>
      </c>
      <c r="R963" s="74">
        <f>G963*13</f>
        <v>14.95</v>
      </c>
      <c r="S963" s="74">
        <f>+R963+Q963+K963</f>
        <v>66.673500000000004</v>
      </c>
      <c r="T963" s="74">
        <f>S963+S964</f>
        <v>94.423500000000004</v>
      </c>
      <c r="U963" s="74">
        <f>T963/C963</f>
        <v>94.423500000000004</v>
      </c>
      <c r="X963" s="123">
        <f>U963*2</f>
        <v>188.84700000000001</v>
      </c>
      <c r="Y963" s="16">
        <v>189</v>
      </c>
      <c r="Z963" s="16">
        <f>Y963*8</f>
        <v>1512</v>
      </c>
      <c r="AA963" s="16">
        <f>Y963*3.5</f>
        <v>661.5</v>
      </c>
      <c r="AB963" s="16">
        <f>Y963*0.9</f>
        <v>170.1</v>
      </c>
    </row>
    <row r="964" spans="1:28" s="17" customFormat="1" x14ac:dyDescent="0.25">
      <c r="E964" s="18" t="s">
        <v>953</v>
      </c>
      <c r="G964" s="10">
        <f>+F964-O964/5</f>
        <v>0</v>
      </c>
      <c r="H964" s="11">
        <f>G964*7%</f>
        <v>0</v>
      </c>
      <c r="I964" s="11">
        <f>G964+H964</f>
        <v>0</v>
      </c>
      <c r="J964" s="13"/>
      <c r="K964" s="7">
        <f>I964*J964</f>
        <v>0</v>
      </c>
      <c r="L964" s="10" t="s">
        <v>30</v>
      </c>
      <c r="M964" s="13">
        <v>24</v>
      </c>
      <c r="N964" s="17">
        <v>0.15</v>
      </c>
      <c r="P964" s="13">
        <v>185</v>
      </c>
      <c r="Q964" s="9">
        <f>N964*P964</f>
        <v>27.75</v>
      </c>
      <c r="R964" s="7">
        <f>G964*13</f>
        <v>0</v>
      </c>
      <c r="S964" s="7">
        <f>+R964+Q964+K964</f>
        <v>27.75</v>
      </c>
      <c r="U964" s="7" t="e">
        <f>T964/B964</f>
        <v>#DIV/0!</v>
      </c>
      <c r="X964" s="117" t="e">
        <f>U964*1.8</f>
        <v>#DIV/0!</v>
      </c>
      <c r="Z964" s="17">
        <f>Y964*8</f>
        <v>0</v>
      </c>
      <c r="AA964" s="17">
        <f>Y964*3.5</f>
        <v>0</v>
      </c>
      <c r="AB964" s="17">
        <f>Y964*0.9</f>
        <v>0</v>
      </c>
    </row>
    <row r="966" spans="1:28" s="16" customFormat="1" x14ac:dyDescent="0.25">
      <c r="A966" s="16">
        <v>237</v>
      </c>
      <c r="B966" s="16">
        <v>14</v>
      </c>
      <c r="C966" s="16">
        <v>1</v>
      </c>
      <c r="D966" s="16" t="s">
        <v>616</v>
      </c>
      <c r="E966" s="16" t="s">
        <v>639</v>
      </c>
      <c r="F966" s="16">
        <v>1.1000000000000001</v>
      </c>
      <c r="G966" s="72">
        <f>+F966-O966/5</f>
        <v>1.02</v>
      </c>
      <c r="H966" s="73">
        <f>G966*7%</f>
        <v>7.1400000000000005E-2</v>
      </c>
      <c r="I966" s="73">
        <f>G966+H966</f>
        <v>1.0913999999999999</v>
      </c>
      <c r="J966" s="16">
        <v>27</v>
      </c>
      <c r="K966" s="74">
        <f>I966*J966</f>
        <v>29.467799999999997</v>
      </c>
      <c r="L966" s="72" t="s">
        <v>30</v>
      </c>
      <c r="M966" s="16">
        <v>58</v>
      </c>
      <c r="N966" s="16">
        <v>0.4</v>
      </c>
      <c r="O966" s="75">
        <v>0.4</v>
      </c>
      <c r="P966" s="75">
        <v>185</v>
      </c>
      <c r="Q966" s="76">
        <f>N966*P966</f>
        <v>74</v>
      </c>
      <c r="R966" s="74">
        <f>G966*13</f>
        <v>13.26</v>
      </c>
      <c r="S966" s="74">
        <f>+R966+Q966+K966</f>
        <v>116.7278</v>
      </c>
      <c r="T966" s="74">
        <f>S966+S967</f>
        <v>116.7278</v>
      </c>
      <c r="U966" s="74">
        <f>T966/C966</f>
        <v>116.7278</v>
      </c>
      <c r="X966" s="123">
        <f>U966*2</f>
        <v>233.4556</v>
      </c>
      <c r="Y966" s="16">
        <v>229</v>
      </c>
      <c r="Z966" s="16">
        <f>Y966*8</f>
        <v>1832</v>
      </c>
      <c r="AA966" s="16">
        <f>Y966*3.5</f>
        <v>801.5</v>
      </c>
      <c r="AB966" s="16">
        <f>Y966*0.9</f>
        <v>206.1</v>
      </c>
    </row>
    <row r="967" spans="1:28" s="17" customFormat="1" x14ac:dyDescent="0.25">
      <c r="E967" s="18" t="s">
        <v>954</v>
      </c>
      <c r="G967" s="10">
        <f>+F967-O967/5</f>
        <v>0</v>
      </c>
      <c r="H967" s="11">
        <f>G967*7%</f>
        <v>0</v>
      </c>
      <c r="I967" s="11">
        <f>G967+H967</f>
        <v>0</v>
      </c>
      <c r="J967" s="13"/>
      <c r="K967" s="7">
        <f>I967*J967</f>
        <v>0</v>
      </c>
      <c r="L967" s="10"/>
      <c r="M967" s="13"/>
      <c r="P967" s="13"/>
      <c r="Q967" s="9"/>
      <c r="R967" s="7">
        <f>G967*13</f>
        <v>0</v>
      </c>
      <c r="S967" s="7">
        <f>+R967+Q967+K967</f>
        <v>0</v>
      </c>
      <c r="U967" s="7" t="e">
        <f>T967/B967</f>
        <v>#DIV/0!</v>
      </c>
      <c r="X967" s="117" t="e">
        <f>U967*1.8</f>
        <v>#DIV/0!</v>
      </c>
      <c r="Z967" s="17">
        <f>Y967*8</f>
        <v>0</v>
      </c>
      <c r="AA967" s="17">
        <f>Y967*3.5</f>
        <v>0</v>
      </c>
      <c r="AB967" s="17">
        <f>Y967*0.9</f>
        <v>0</v>
      </c>
    </row>
    <row r="968" spans="1:28" s="17" customFormat="1" x14ac:dyDescent="0.25">
      <c r="G968" s="13"/>
      <c r="H968" s="89"/>
      <c r="I968" s="89"/>
      <c r="J968" s="13"/>
      <c r="K968" s="28"/>
      <c r="L968" s="13"/>
      <c r="M968" s="13"/>
      <c r="P968" s="13"/>
      <c r="Q968" s="28"/>
      <c r="R968" s="28"/>
      <c r="S968" s="28"/>
      <c r="U968" s="28"/>
      <c r="X968" s="117"/>
    </row>
    <row r="969" spans="1:28" s="16" customFormat="1" x14ac:dyDescent="0.25">
      <c r="A969" s="16">
        <v>238</v>
      </c>
      <c r="B969" s="16">
        <v>14</v>
      </c>
      <c r="C969" s="16">
        <v>1</v>
      </c>
      <c r="D969" s="16" t="s">
        <v>616</v>
      </c>
      <c r="E969" s="16" t="s">
        <v>641</v>
      </c>
      <c r="F969" s="16">
        <v>1.3</v>
      </c>
      <c r="G969" s="72">
        <f>+F969-O969/5</f>
        <v>1.236</v>
      </c>
      <c r="H969" s="73">
        <f>G969*7%</f>
        <v>8.6520000000000014E-2</v>
      </c>
      <c r="I969" s="73">
        <f>G969+H969</f>
        <v>1.3225199999999999</v>
      </c>
      <c r="J969" s="16">
        <v>27</v>
      </c>
      <c r="K969" s="74">
        <f>I969*J969</f>
        <v>35.708039999999997</v>
      </c>
      <c r="L969" s="72" t="s">
        <v>30</v>
      </c>
      <c r="M969" s="16">
        <v>18</v>
      </c>
      <c r="N969" s="16">
        <v>0.16</v>
      </c>
      <c r="O969" s="75">
        <v>0.32</v>
      </c>
      <c r="P969" s="75">
        <v>185</v>
      </c>
      <c r="Q969" s="76">
        <f>N969*P969</f>
        <v>29.6</v>
      </c>
      <c r="R969" s="74">
        <f>G969*13</f>
        <v>16.068000000000001</v>
      </c>
      <c r="S969" s="74">
        <f>+R969+Q969+K969</f>
        <v>81.376040000000003</v>
      </c>
      <c r="T969" s="74">
        <f>S969+S970</f>
        <v>110.97604000000001</v>
      </c>
      <c r="U969" s="74">
        <f>T969/C969</f>
        <v>110.97604000000001</v>
      </c>
      <c r="X969" s="123">
        <f>U969*1.8</f>
        <v>199.75687200000002</v>
      </c>
      <c r="Y969" s="16">
        <v>199</v>
      </c>
      <c r="Z969" s="16">
        <f>Y969*8</f>
        <v>1592</v>
      </c>
      <c r="AA969" s="16">
        <f>Y969*3.5</f>
        <v>696.5</v>
      </c>
      <c r="AB969" s="16">
        <f>Y969*0.9</f>
        <v>179.1</v>
      </c>
    </row>
    <row r="970" spans="1:28" s="17" customFormat="1" x14ac:dyDescent="0.25">
      <c r="E970" s="18" t="s">
        <v>955</v>
      </c>
      <c r="G970" s="10">
        <f>+F970-O970/5</f>
        <v>0</v>
      </c>
      <c r="H970" s="11">
        <f>G970*7%</f>
        <v>0</v>
      </c>
      <c r="I970" s="11">
        <f>G970+H970</f>
        <v>0</v>
      </c>
      <c r="J970" s="13"/>
      <c r="K970" s="7">
        <f>I970*J970</f>
        <v>0</v>
      </c>
      <c r="L970" s="10" t="s">
        <v>30</v>
      </c>
      <c r="M970" s="13">
        <v>32</v>
      </c>
      <c r="N970" s="17">
        <v>0.16</v>
      </c>
      <c r="P970" s="13">
        <v>185</v>
      </c>
      <c r="Q970" s="9">
        <f>N970*P970</f>
        <v>29.6</v>
      </c>
      <c r="R970" s="7">
        <f>G970*13</f>
        <v>0</v>
      </c>
      <c r="S970" s="7">
        <f>+R970+Q970+K970</f>
        <v>29.6</v>
      </c>
      <c r="U970" s="7" t="e">
        <f>T970/B970</f>
        <v>#DIV/0!</v>
      </c>
      <c r="X970" s="117" t="e">
        <f>U970*1.8</f>
        <v>#DIV/0!</v>
      </c>
      <c r="Z970" s="17">
        <f>Y970*8</f>
        <v>0</v>
      </c>
      <c r="AA970" s="17">
        <f>Y970*3.5</f>
        <v>0</v>
      </c>
      <c r="AB970" s="17">
        <f>Y970*0.9</f>
        <v>0</v>
      </c>
    </row>
    <row r="971" spans="1:28" s="17" customFormat="1" x14ac:dyDescent="0.25">
      <c r="G971" s="13"/>
      <c r="H971" s="89"/>
      <c r="I971" s="89"/>
      <c r="J971" s="13"/>
      <c r="K971" s="28"/>
      <c r="L971" s="13"/>
      <c r="M971" s="13"/>
      <c r="P971" s="13"/>
      <c r="Q971" s="28"/>
      <c r="R971" s="28"/>
      <c r="S971" s="28"/>
      <c r="U971" s="28"/>
      <c r="X971" s="117"/>
    </row>
    <row r="972" spans="1:28" s="16" customFormat="1" x14ac:dyDescent="0.25">
      <c r="A972" s="16">
        <v>239</v>
      </c>
      <c r="B972" s="16">
        <v>14</v>
      </c>
      <c r="C972" s="16">
        <v>1</v>
      </c>
      <c r="D972" s="16" t="s">
        <v>612</v>
      </c>
      <c r="E972" s="16" t="s">
        <v>672</v>
      </c>
      <c r="F972" s="16">
        <v>3.1</v>
      </c>
      <c r="G972" s="72">
        <f>+F972-O972/5</f>
        <v>3.0500000000000003</v>
      </c>
      <c r="H972" s="73">
        <f>G972*7%</f>
        <v>0.21350000000000005</v>
      </c>
      <c r="I972" s="73">
        <f>G972+H972</f>
        <v>3.2635000000000005</v>
      </c>
      <c r="J972" s="16">
        <v>27</v>
      </c>
      <c r="K972" s="74">
        <f>I972*J972</f>
        <v>88.114500000000021</v>
      </c>
      <c r="L972" s="72" t="s">
        <v>30</v>
      </c>
      <c r="M972" s="16">
        <v>1</v>
      </c>
      <c r="N972" s="16">
        <v>0.06</v>
      </c>
      <c r="O972" s="75">
        <v>0.25</v>
      </c>
      <c r="P972" s="75">
        <v>350</v>
      </c>
      <c r="Q972" s="76">
        <f>N972*P972</f>
        <v>21</v>
      </c>
      <c r="R972" s="74">
        <f>G972*13</f>
        <v>39.650000000000006</v>
      </c>
      <c r="S972" s="74">
        <f>+R972+Q972+K972</f>
        <v>148.76450000000003</v>
      </c>
      <c r="T972" s="74">
        <f>S972+S973</f>
        <v>171.56450000000004</v>
      </c>
      <c r="U972" s="74">
        <f>T972/C972</f>
        <v>171.56450000000004</v>
      </c>
      <c r="X972" s="123">
        <f>U972*1.8</f>
        <v>308.81610000000006</v>
      </c>
      <c r="Y972" s="16">
        <v>309</v>
      </c>
      <c r="Z972" s="16">
        <f>Y972*8</f>
        <v>2472</v>
      </c>
      <c r="AA972" s="16">
        <f>Y972*3.5</f>
        <v>1081.5</v>
      </c>
      <c r="AB972" s="16">
        <f>Y972*0.9</f>
        <v>278.10000000000002</v>
      </c>
    </row>
    <row r="973" spans="1:28" s="17" customFormat="1" x14ac:dyDescent="0.25">
      <c r="E973" s="18" t="s">
        <v>956</v>
      </c>
      <c r="G973" s="10">
        <f>+F973-O973/5</f>
        <v>0</v>
      </c>
      <c r="H973" s="11">
        <f>G973*7%</f>
        <v>0</v>
      </c>
      <c r="I973" s="11">
        <f>G973+H973</f>
        <v>0</v>
      </c>
      <c r="J973" s="13"/>
      <c r="K973" s="7">
        <f>I973*J973</f>
        <v>0</v>
      </c>
      <c r="L973" s="10" t="s">
        <v>30</v>
      </c>
      <c r="M973" s="13">
        <v>54</v>
      </c>
      <c r="N973" s="17">
        <v>0.19</v>
      </c>
      <c r="P973" s="13">
        <v>120</v>
      </c>
      <c r="Q973" s="9">
        <f>N973*P973</f>
        <v>22.8</v>
      </c>
      <c r="R973" s="7">
        <f>G973*13</f>
        <v>0</v>
      </c>
      <c r="S973" s="7">
        <f>+R973+Q973+K973</f>
        <v>22.8</v>
      </c>
      <c r="U973" s="7" t="e">
        <f>T973/B973</f>
        <v>#DIV/0!</v>
      </c>
      <c r="X973" s="117" t="e">
        <f>U973*1.8</f>
        <v>#DIV/0!</v>
      </c>
      <c r="Z973" s="17">
        <f>Y973*8</f>
        <v>0</v>
      </c>
      <c r="AA973" s="17">
        <f>Y973*3.5</f>
        <v>0</v>
      </c>
      <c r="AB973" s="17">
        <f>Y973*0.9</f>
        <v>0</v>
      </c>
    </row>
    <row r="975" spans="1:28" s="16" customFormat="1" x14ac:dyDescent="0.25">
      <c r="A975" s="16">
        <v>240</v>
      </c>
      <c r="B975" s="16">
        <v>14</v>
      </c>
      <c r="C975" s="16">
        <v>1</v>
      </c>
      <c r="D975" s="16" t="s">
        <v>616</v>
      </c>
      <c r="E975" s="16" t="s">
        <v>670</v>
      </c>
      <c r="F975" s="16">
        <v>1</v>
      </c>
      <c r="G975" s="72">
        <f>+F975-O975/5</f>
        <v>0.93</v>
      </c>
      <c r="H975" s="73">
        <f>G975*7%</f>
        <v>6.5100000000000005E-2</v>
      </c>
      <c r="I975" s="73">
        <f>G975+H975</f>
        <v>0.9951000000000001</v>
      </c>
      <c r="J975" s="16">
        <v>27</v>
      </c>
      <c r="K975" s="74">
        <f>I975*J975</f>
        <v>26.867700000000003</v>
      </c>
      <c r="L975" s="72" t="s">
        <v>30</v>
      </c>
      <c r="M975" s="16">
        <v>2</v>
      </c>
      <c r="N975" s="16">
        <v>0.16</v>
      </c>
      <c r="O975" s="75">
        <v>0.35</v>
      </c>
      <c r="P975" s="75">
        <v>350</v>
      </c>
      <c r="Q975" s="76">
        <f>N975*P975</f>
        <v>56</v>
      </c>
      <c r="R975" s="74">
        <f>G975*13</f>
        <v>12.09</v>
      </c>
      <c r="S975" s="74">
        <f>+R975+Q975+K975</f>
        <v>94.957700000000003</v>
      </c>
      <c r="T975" s="74">
        <f>S975+S976</f>
        <v>144.35769999999999</v>
      </c>
      <c r="U975" s="74">
        <f>T975/C975</f>
        <v>144.35769999999999</v>
      </c>
      <c r="X975" s="123">
        <f>U975*1.8</f>
        <v>259.84386000000001</v>
      </c>
      <c r="Y975" s="16">
        <v>259</v>
      </c>
      <c r="Z975" s="16">
        <f>Y975*8</f>
        <v>2072</v>
      </c>
      <c r="AA975" s="16">
        <f>Y975*3.5</f>
        <v>906.5</v>
      </c>
      <c r="AB975" s="16">
        <f>Y975*0.9</f>
        <v>233.1</v>
      </c>
    </row>
    <row r="976" spans="1:28" s="17" customFormat="1" x14ac:dyDescent="0.25">
      <c r="E976" s="18" t="s">
        <v>957</v>
      </c>
      <c r="G976" s="10">
        <f>+F976-O976/5</f>
        <v>0</v>
      </c>
      <c r="H976" s="11">
        <f>G976*7%</f>
        <v>0</v>
      </c>
      <c r="I976" s="11">
        <f>G976+H976</f>
        <v>0</v>
      </c>
      <c r="J976" s="13"/>
      <c r="K976" s="7">
        <f>I976*J976</f>
        <v>0</v>
      </c>
      <c r="L976" s="10" t="s">
        <v>30</v>
      </c>
      <c r="M976" s="13">
        <v>18</v>
      </c>
      <c r="N976" s="17">
        <v>0.19</v>
      </c>
      <c r="P976" s="13">
        <v>260</v>
      </c>
      <c r="Q976" s="9">
        <f>N976*P976</f>
        <v>49.4</v>
      </c>
      <c r="R976" s="7">
        <f>G976*13</f>
        <v>0</v>
      </c>
      <c r="S976" s="7">
        <f>+R976+Q976+K976</f>
        <v>49.4</v>
      </c>
      <c r="U976" s="7" t="e">
        <f>T976/B976</f>
        <v>#DIV/0!</v>
      </c>
      <c r="X976" s="117" t="e">
        <f>U976*1.8</f>
        <v>#DIV/0!</v>
      </c>
      <c r="Z976" s="17">
        <f>Y976*8</f>
        <v>0</v>
      </c>
      <c r="AA976" s="17">
        <f>Y976*3.5</f>
        <v>0</v>
      </c>
      <c r="AB976" s="17">
        <f>Y976*0.9</f>
        <v>0</v>
      </c>
    </row>
    <row r="978" spans="1:28" s="16" customFormat="1" x14ac:dyDescent="0.25">
      <c r="A978" s="16">
        <v>241</v>
      </c>
      <c r="B978" s="16">
        <v>14</v>
      </c>
      <c r="C978" s="16">
        <v>1</v>
      </c>
      <c r="D978" s="16" t="s">
        <v>616</v>
      </c>
      <c r="E978" s="16" t="s">
        <v>671</v>
      </c>
      <c r="F978" s="16">
        <v>5.18</v>
      </c>
      <c r="G978" s="72">
        <f>+F978-O978/5</f>
        <v>5.08</v>
      </c>
      <c r="H978" s="73">
        <f>G978*7%</f>
        <v>0.35560000000000003</v>
      </c>
      <c r="I978" s="73">
        <f>G978+H978</f>
        <v>5.4356</v>
      </c>
      <c r="J978" s="16">
        <v>27</v>
      </c>
      <c r="K978" s="74">
        <f>I978*J978</f>
        <v>146.7612</v>
      </c>
      <c r="L978" s="72" t="s">
        <v>30</v>
      </c>
      <c r="M978" s="16">
        <v>28</v>
      </c>
      <c r="N978" s="16">
        <v>0.5</v>
      </c>
      <c r="O978" s="75">
        <v>0.5</v>
      </c>
      <c r="P978" s="75">
        <v>260</v>
      </c>
      <c r="Q978" s="76">
        <f>N978*P978</f>
        <v>130</v>
      </c>
      <c r="R978" s="74">
        <f>G978*13</f>
        <v>66.040000000000006</v>
      </c>
      <c r="S978" s="74">
        <f>+R978+Q978+K978</f>
        <v>342.80119999999999</v>
      </c>
      <c r="T978" s="74">
        <f>S978+S979</f>
        <v>342.80119999999999</v>
      </c>
      <c r="U978" s="74">
        <f>T978/C978</f>
        <v>342.80119999999999</v>
      </c>
      <c r="X978" s="123">
        <f>U978*1.8</f>
        <v>617.04215999999997</v>
      </c>
      <c r="Y978" s="16">
        <v>619</v>
      </c>
      <c r="Z978" s="16">
        <f>Y978*8</f>
        <v>4952</v>
      </c>
      <c r="AA978" s="16">
        <f>Y978*3.5</f>
        <v>2166.5</v>
      </c>
      <c r="AB978" s="16">
        <f>Y978*0.9</f>
        <v>557.1</v>
      </c>
    </row>
    <row r="979" spans="1:28" s="17" customFormat="1" x14ac:dyDescent="0.25">
      <c r="E979" s="18" t="s">
        <v>958</v>
      </c>
      <c r="G979" s="10">
        <f>+F979-O979/5</f>
        <v>0</v>
      </c>
      <c r="H979" s="11">
        <f>G979*7%</f>
        <v>0</v>
      </c>
      <c r="I979" s="11">
        <f>G979+H979</f>
        <v>0</v>
      </c>
      <c r="J979" s="13"/>
      <c r="K979" s="7">
        <f>I979*J979</f>
        <v>0</v>
      </c>
      <c r="L979" s="10" t="s">
        <v>30</v>
      </c>
      <c r="M979" s="13"/>
      <c r="P979" s="13"/>
      <c r="Q979" s="9">
        <f>N979*P979</f>
        <v>0</v>
      </c>
      <c r="R979" s="7">
        <f>G979*13</f>
        <v>0</v>
      </c>
      <c r="S979" s="7">
        <f>+R979+Q979+K979</f>
        <v>0</v>
      </c>
      <c r="U979" s="7" t="e">
        <f>T979/B979</f>
        <v>#DIV/0!</v>
      </c>
      <c r="X979" s="117" t="e">
        <f>U979*1.8</f>
        <v>#DIV/0!</v>
      </c>
      <c r="Z979" s="17">
        <f>Y979*8</f>
        <v>0</v>
      </c>
      <c r="AA979" s="17">
        <f>Y979*3.5</f>
        <v>0</v>
      </c>
      <c r="AB979" s="17">
        <f>Y979*0.9</f>
        <v>0</v>
      </c>
    </row>
    <row r="981" spans="1:28" s="16" customFormat="1" x14ac:dyDescent="0.25">
      <c r="A981" s="16">
        <v>242</v>
      </c>
      <c r="B981" s="16">
        <v>14</v>
      </c>
      <c r="C981" s="16">
        <v>1</v>
      </c>
      <c r="D981" s="16" t="s">
        <v>612</v>
      </c>
      <c r="E981" s="16" t="s">
        <v>643</v>
      </c>
      <c r="F981" s="16">
        <v>3.5</v>
      </c>
      <c r="G981" s="72">
        <f>+F981-O981/5</f>
        <v>3.1</v>
      </c>
      <c r="H981" s="73">
        <f>G981*7%</f>
        <v>0.21700000000000003</v>
      </c>
      <c r="I981" s="73">
        <f>G981+H981</f>
        <v>3.3170000000000002</v>
      </c>
      <c r="J981" s="16">
        <v>27</v>
      </c>
      <c r="K981" s="74">
        <f>I981*J981</f>
        <v>89.558999999999997</v>
      </c>
      <c r="L981" s="72" t="s">
        <v>30</v>
      </c>
      <c r="M981" s="16">
        <v>1</v>
      </c>
      <c r="N981" s="16">
        <v>1.5</v>
      </c>
      <c r="O981" s="75">
        <v>2</v>
      </c>
      <c r="P981" s="75">
        <v>1500</v>
      </c>
      <c r="Q981" s="76">
        <f>N981*P981</f>
        <v>2250</v>
      </c>
      <c r="R981" s="74">
        <f>G981*13</f>
        <v>40.300000000000004</v>
      </c>
      <c r="S981" s="74">
        <f>+R981+Q981+K981</f>
        <v>2379.8590000000004</v>
      </c>
      <c r="T981" s="74">
        <f>S981+S982</f>
        <v>2509.8590000000004</v>
      </c>
      <c r="U981" s="74">
        <f>T981/C981</f>
        <v>2509.8590000000004</v>
      </c>
      <c r="X981" s="123">
        <f>U981*1.65</f>
        <v>4141.2673500000001</v>
      </c>
      <c r="Y981" s="16">
        <v>4139</v>
      </c>
      <c r="Z981" s="16">
        <f>Y981*8</f>
        <v>33112</v>
      </c>
      <c r="AA981" s="16">
        <f>Y981*3.5</f>
        <v>14486.5</v>
      </c>
      <c r="AB981" s="16">
        <f>Y981*0.9</f>
        <v>3725.1</v>
      </c>
    </row>
    <row r="982" spans="1:28" s="17" customFormat="1" x14ac:dyDescent="0.25">
      <c r="E982" s="18" t="s">
        <v>959</v>
      </c>
      <c r="G982" s="10">
        <f>+F982-O982/5</f>
        <v>0</v>
      </c>
      <c r="H982" s="11">
        <f>G982*7%</f>
        <v>0</v>
      </c>
      <c r="I982" s="11">
        <f>G982+H982</f>
        <v>0</v>
      </c>
      <c r="J982" s="13"/>
      <c r="K982" s="7">
        <f>I982*J982</f>
        <v>0</v>
      </c>
      <c r="L982" s="10" t="s">
        <v>30</v>
      </c>
      <c r="M982" s="13">
        <v>12</v>
      </c>
      <c r="N982" s="17">
        <v>0.5</v>
      </c>
      <c r="P982" s="13">
        <v>260</v>
      </c>
      <c r="Q982" s="9">
        <f>N982*P982</f>
        <v>130</v>
      </c>
      <c r="R982" s="7">
        <f>G982*13</f>
        <v>0</v>
      </c>
      <c r="S982" s="7">
        <f>+R982+Q982+K982</f>
        <v>130</v>
      </c>
      <c r="U982" s="7" t="e">
        <f>T982/B982</f>
        <v>#DIV/0!</v>
      </c>
      <c r="X982" s="117" t="e">
        <f>U982*1.8</f>
        <v>#DIV/0!</v>
      </c>
      <c r="Z982" s="17">
        <f>Y982*8</f>
        <v>0</v>
      </c>
      <c r="AA982" s="17">
        <f>Y982*3.5</f>
        <v>0</v>
      </c>
      <c r="AB982" s="17">
        <f>Y982*0.9</f>
        <v>0</v>
      </c>
    </row>
    <row r="984" spans="1:28" s="16" customFormat="1" x14ac:dyDescent="0.25">
      <c r="A984" s="16">
        <v>243</v>
      </c>
      <c r="B984" s="16">
        <v>14</v>
      </c>
      <c r="C984" s="16">
        <v>1</v>
      </c>
      <c r="D984" s="16" t="s">
        <v>612</v>
      </c>
      <c r="E984" s="16" t="s">
        <v>644</v>
      </c>
      <c r="F984" s="16">
        <v>6.4</v>
      </c>
      <c r="G984" s="72">
        <f>+F984-O984/5</f>
        <v>6</v>
      </c>
      <c r="H984" s="73">
        <f>G984*7%</f>
        <v>0.42000000000000004</v>
      </c>
      <c r="I984" s="73">
        <f>G984+H984</f>
        <v>6.42</v>
      </c>
      <c r="J984" s="16">
        <v>27</v>
      </c>
      <c r="K984" s="74">
        <f>I984*J984</f>
        <v>173.34</v>
      </c>
      <c r="L984" s="72" t="s">
        <v>30</v>
      </c>
      <c r="M984" s="16">
        <v>1</v>
      </c>
      <c r="N984" s="16">
        <v>1.5</v>
      </c>
      <c r="O984" s="75">
        <v>2</v>
      </c>
      <c r="P984" s="75">
        <v>1500</v>
      </c>
      <c r="Q984" s="76">
        <f>N984*P984</f>
        <v>2250</v>
      </c>
      <c r="R984" s="74">
        <f>G984*13</f>
        <v>78</v>
      </c>
      <c r="S984" s="74">
        <f>+R984+Q984+K984</f>
        <v>2501.34</v>
      </c>
      <c r="T984" s="74">
        <f>S984+S985</f>
        <v>2774.34</v>
      </c>
      <c r="U984" s="74">
        <f>T984/C984</f>
        <v>2774.34</v>
      </c>
      <c r="X984" s="123">
        <f>U984*1.65</f>
        <v>4577.6610000000001</v>
      </c>
      <c r="Y984" s="16">
        <v>4579</v>
      </c>
      <c r="Z984" s="16">
        <f>Y984*8</f>
        <v>36632</v>
      </c>
      <c r="AA984" s="16">
        <f>Y984*3.5</f>
        <v>16026.5</v>
      </c>
      <c r="AB984" s="16">
        <f>Y984*0.9</f>
        <v>4121.1000000000004</v>
      </c>
    </row>
    <row r="985" spans="1:28" s="17" customFormat="1" x14ac:dyDescent="0.25">
      <c r="E985" s="18" t="s">
        <v>960</v>
      </c>
      <c r="G985" s="10">
        <f>+F985-O985/5</f>
        <v>0</v>
      </c>
      <c r="H985" s="11">
        <f>G985*7%</f>
        <v>0</v>
      </c>
      <c r="I985" s="11">
        <f>G985+H985</f>
        <v>0</v>
      </c>
      <c r="J985" s="13"/>
      <c r="K985" s="7">
        <f>I985*J985</f>
        <v>0</v>
      </c>
      <c r="L985" s="10" t="s">
        <v>30</v>
      </c>
      <c r="M985" s="13">
        <v>69</v>
      </c>
      <c r="N985" s="17">
        <v>1.05</v>
      </c>
      <c r="P985" s="13">
        <v>260</v>
      </c>
      <c r="Q985" s="9">
        <f>N985*P985</f>
        <v>273</v>
      </c>
      <c r="R985" s="7">
        <f>G985*13</f>
        <v>0</v>
      </c>
      <c r="S985" s="7">
        <f>+R985+Q985+K985</f>
        <v>273</v>
      </c>
      <c r="U985" s="7" t="e">
        <f>T985/B985</f>
        <v>#DIV/0!</v>
      </c>
      <c r="X985" s="117" t="e">
        <f>U985*1.8</f>
        <v>#DIV/0!</v>
      </c>
      <c r="Z985" s="17">
        <f>Y985*8</f>
        <v>0</v>
      </c>
      <c r="AA985" s="17">
        <f>Y985*3.5</f>
        <v>0</v>
      </c>
      <c r="AB985" s="17">
        <f>Y985*0.9</f>
        <v>0</v>
      </c>
    </row>
    <row r="987" spans="1:28" s="16" customFormat="1" x14ac:dyDescent="0.25">
      <c r="A987" s="16">
        <v>244</v>
      </c>
      <c r="B987" s="16">
        <v>14</v>
      </c>
      <c r="C987" s="16">
        <v>1</v>
      </c>
      <c r="D987" s="16" t="s">
        <v>616</v>
      </c>
      <c r="E987" s="16" t="s">
        <v>645</v>
      </c>
      <c r="F987" s="16">
        <v>1.9</v>
      </c>
      <c r="G987" s="72">
        <f>+F987-O987/5</f>
        <v>1.45</v>
      </c>
      <c r="H987" s="73">
        <f>G987*7%</f>
        <v>0.10150000000000001</v>
      </c>
      <c r="I987" s="73">
        <f>G987+H987</f>
        <v>1.5514999999999999</v>
      </c>
      <c r="J987" s="16">
        <v>27</v>
      </c>
      <c r="K987" s="74">
        <f>I987*J987</f>
        <v>41.890499999999996</v>
      </c>
      <c r="L987" s="72" t="s">
        <v>30</v>
      </c>
      <c r="M987" s="16">
        <v>2</v>
      </c>
      <c r="N987" s="16">
        <v>2</v>
      </c>
      <c r="O987" s="75">
        <v>2.25</v>
      </c>
      <c r="P987" s="75">
        <v>1500</v>
      </c>
      <c r="Q987" s="76">
        <f>N987*P987</f>
        <v>3000</v>
      </c>
      <c r="R987" s="74">
        <f>G987*13</f>
        <v>18.849999999999998</v>
      </c>
      <c r="S987" s="74">
        <f>+R987+Q987+K987</f>
        <v>3060.7404999999999</v>
      </c>
      <c r="T987" s="74">
        <f>S987+S988</f>
        <v>3106.9904999999999</v>
      </c>
      <c r="U987" s="74">
        <f>T987/C987</f>
        <v>3106.9904999999999</v>
      </c>
      <c r="X987" s="123">
        <f>U987*1.65</f>
        <v>5126.5343249999996</v>
      </c>
      <c r="Y987" s="16">
        <v>5129</v>
      </c>
      <c r="Z987" s="16">
        <f>Y987*8</f>
        <v>41032</v>
      </c>
      <c r="AA987" s="16">
        <f>Y987*3.5</f>
        <v>17951.5</v>
      </c>
      <c r="AB987" s="16">
        <f>Y987*0.9</f>
        <v>4616.1000000000004</v>
      </c>
    </row>
    <row r="988" spans="1:28" s="17" customFormat="1" x14ac:dyDescent="0.25">
      <c r="E988" s="18" t="s">
        <v>961</v>
      </c>
      <c r="G988" s="10">
        <f>+F988-O988/5</f>
        <v>0</v>
      </c>
      <c r="H988" s="11">
        <f>G988*7%</f>
        <v>0</v>
      </c>
      <c r="I988" s="11">
        <f>G988+H988</f>
        <v>0</v>
      </c>
      <c r="J988" s="13"/>
      <c r="K988" s="7">
        <f>I988*J988</f>
        <v>0</v>
      </c>
      <c r="L988" s="10" t="s">
        <v>30</v>
      </c>
      <c r="M988" s="13">
        <v>40</v>
      </c>
      <c r="N988" s="17">
        <v>0.25</v>
      </c>
      <c r="P988" s="13">
        <v>185</v>
      </c>
      <c r="Q988" s="9">
        <f>N988*P988</f>
        <v>46.25</v>
      </c>
      <c r="R988" s="7">
        <f>G988*13</f>
        <v>0</v>
      </c>
      <c r="S988" s="7">
        <f>+R988+Q988+K988</f>
        <v>46.25</v>
      </c>
      <c r="U988" s="7" t="e">
        <f>T988/B988</f>
        <v>#DIV/0!</v>
      </c>
      <c r="X988" s="117" t="e">
        <f>U988*1.8</f>
        <v>#DIV/0!</v>
      </c>
      <c r="Z988" s="17">
        <f>Y988*8</f>
        <v>0</v>
      </c>
      <c r="AA988" s="17">
        <f>Y988*3.5</f>
        <v>0</v>
      </c>
      <c r="AB988" s="17">
        <f>Y988*0.9</f>
        <v>0</v>
      </c>
    </row>
    <row r="990" spans="1:28" s="16" customFormat="1" x14ac:dyDescent="0.25">
      <c r="A990" s="16">
        <v>245</v>
      </c>
      <c r="B990" s="16">
        <v>14</v>
      </c>
      <c r="C990" s="16">
        <v>1</v>
      </c>
      <c r="D990" s="16" t="s">
        <v>646</v>
      </c>
      <c r="E990" s="16" t="s">
        <v>647</v>
      </c>
      <c r="F990" s="16">
        <v>0.8</v>
      </c>
      <c r="G990" s="72">
        <f>+F990-O990/5</f>
        <v>0.77</v>
      </c>
      <c r="H990" s="73">
        <f>G990*7%</f>
        <v>5.3900000000000003E-2</v>
      </c>
      <c r="I990" s="73">
        <f>G990+H990</f>
        <v>0.82390000000000008</v>
      </c>
      <c r="J990" s="16">
        <v>27</v>
      </c>
      <c r="K990" s="74">
        <f>I990*J990</f>
        <v>22.2453</v>
      </c>
      <c r="L990" s="72" t="s">
        <v>30</v>
      </c>
      <c r="M990" s="16">
        <v>12</v>
      </c>
      <c r="N990" s="16">
        <v>0.15</v>
      </c>
      <c r="O990" s="75">
        <v>0.15</v>
      </c>
      <c r="P990" s="75">
        <v>260</v>
      </c>
      <c r="Q990" s="76">
        <f>N990*P990</f>
        <v>39</v>
      </c>
      <c r="R990" s="74">
        <f>G990*13</f>
        <v>10.01</v>
      </c>
      <c r="S990" s="74">
        <f>+R990+Q990+K990</f>
        <v>71.255300000000005</v>
      </c>
      <c r="T990" s="74">
        <f>S990+S991</f>
        <v>71.255300000000005</v>
      </c>
      <c r="U990" s="74">
        <f>T990/C990</f>
        <v>71.255300000000005</v>
      </c>
      <c r="X990" s="123">
        <f>U990*2</f>
        <v>142.51060000000001</v>
      </c>
      <c r="Y990" s="16">
        <v>139</v>
      </c>
      <c r="Z990" s="16">
        <f>Y990*8</f>
        <v>1112</v>
      </c>
      <c r="AA990" s="16">
        <f>Y990*3.5</f>
        <v>486.5</v>
      </c>
      <c r="AB990" s="16">
        <f>Y990*0.9</f>
        <v>125.10000000000001</v>
      </c>
    </row>
    <row r="991" spans="1:28" s="17" customFormat="1" x14ac:dyDescent="0.25">
      <c r="E991" s="18" t="s">
        <v>962</v>
      </c>
      <c r="G991" s="10">
        <f>+F991-O991/5</f>
        <v>0</v>
      </c>
      <c r="H991" s="11">
        <f>G991*7%</f>
        <v>0</v>
      </c>
      <c r="I991" s="11">
        <f>G991+H991</f>
        <v>0</v>
      </c>
      <c r="J991" s="13"/>
      <c r="K991" s="7">
        <f>I991*J991</f>
        <v>0</v>
      </c>
      <c r="L991" s="10" t="s">
        <v>30</v>
      </c>
      <c r="M991" s="13"/>
      <c r="P991" s="13"/>
      <c r="Q991" s="9">
        <f>N991*P991</f>
        <v>0</v>
      </c>
      <c r="R991" s="7">
        <f>G991*13</f>
        <v>0</v>
      </c>
      <c r="S991" s="7">
        <f>+R991+Q991+K991</f>
        <v>0</v>
      </c>
      <c r="U991" s="7" t="e">
        <f>T991/B991</f>
        <v>#DIV/0!</v>
      </c>
      <c r="X991" s="117" t="e">
        <f>U991*1.8</f>
        <v>#DIV/0!</v>
      </c>
      <c r="Z991" s="17">
        <f>Y991*8</f>
        <v>0</v>
      </c>
      <c r="AA991" s="17">
        <f>Y991*3.5</f>
        <v>0</v>
      </c>
      <c r="AB991" s="17">
        <f>Y991*0.9</f>
        <v>0</v>
      </c>
    </row>
    <row r="993" spans="1:28" s="16" customFormat="1" x14ac:dyDescent="0.25">
      <c r="A993" s="16">
        <v>246</v>
      </c>
      <c r="B993" s="16">
        <v>14</v>
      </c>
      <c r="C993" s="16">
        <v>1</v>
      </c>
      <c r="D993" s="16" t="s">
        <v>642</v>
      </c>
      <c r="E993" s="16" t="s">
        <v>648</v>
      </c>
      <c r="F993" s="16">
        <v>3.4</v>
      </c>
      <c r="G993" s="72">
        <f>+F993-O993/5</f>
        <v>3</v>
      </c>
      <c r="H993" s="73">
        <f>G993*7%</f>
        <v>0.21000000000000002</v>
      </c>
      <c r="I993" s="73">
        <f>G993+H993</f>
        <v>3.21</v>
      </c>
      <c r="J993" s="16">
        <v>27</v>
      </c>
      <c r="K993" s="74">
        <f>I993*J993</f>
        <v>86.67</v>
      </c>
      <c r="L993" s="72" t="s">
        <v>30</v>
      </c>
      <c r="M993" s="16">
        <v>1</v>
      </c>
      <c r="N993" s="16">
        <v>1.5</v>
      </c>
      <c r="O993" s="75">
        <v>2</v>
      </c>
      <c r="P993" s="75">
        <v>1500</v>
      </c>
      <c r="Q993" s="76">
        <f>N993*P993</f>
        <v>2250</v>
      </c>
      <c r="R993" s="74">
        <f>G993*13</f>
        <v>39</v>
      </c>
      <c r="S993" s="74">
        <f>+R993+Q993+K993</f>
        <v>2375.67</v>
      </c>
      <c r="T993" s="74">
        <f>S993+S994</f>
        <v>2468.17</v>
      </c>
      <c r="U993" s="74">
        <f>T993/C993</f>
        <v>2468.17</v>
      </c>
      <c r="X993" s="123">
        <f>U993*1.65</f>
        <v>4072.4805000000001</v>
      </c>
      <c r="Y993" s="16">
        <v>4069</v>
      </c>
      <c r="Z993" s="16">
        <f>Y993*8</f>
        <v>32552</v>
      </c>
      <c r="AA993" s="16">
        <f>Y993*3.5</f>
        <v>14241.5</v>
      </c>
      <c r="AB993" s="16">
        <f>Y993*0.9</f>
        <v>3662.1</v>
      </c>
    </row>
    <row r="994" spans="1:28" s="17" customFormat="1" x14ac:dyDescent="0.25">
      <c r="E994" s="18" t="s">
        <v>963</v>
      </c>
      <c r="G994" s="10">
        <f>+F994-O994/5</f>
        <v>0</v>
      </c>
      <c r="H994" s="11">
        <f>G994*7%</f>
        <v>0</v>
      </c>
      <c r="I994" s="11">
        <f>G994+H994</f>
        <v>0</v>
      </c>
      <c r="J994" s="13"/>
      <c r="K994" s="7">
        <f>I994*J994</f>
        <v>0</v>
      </c>
      <c r="L994" s="10" t="s">
        <v>30</v>
      </c>
      <c r="M994" s="13">
        <v>67</v>
      </c>
      <c r="N994" s="17">
        <v>0.5</v>
      </c>
      <c r="P994" s="13">
        <v>185</v>
      </c>
      <c r="Q994" s="9">
        <f>N994*P994</f>
        <v>92.5</v>
      </c>
      <c r="R994" s="7">
        <f>G994*13</f>
        <v>0</v>
      </c>
      <c r="S994" s="7">
        <f>+R994+Q994+K994</f>
        <v>92.5</v>
      </c>
      <c r="U994" s="7" t="e">
        <f>T994/B994</f>
        <v>#DIV/0!</v>
      </c>
      <c r="X994" s="117" t="e">
        <f>U994*1.8</f>
        <v>#DIV/0!</v>
      </c>
      <c r="Z994" s="17">
        <f>Y994*8</f>
        <v>0</v>
      </c>
      <c r="AA994" s="17">
        <f>Y994*3.5</f>
        <v>0</v>
      </c>
      <c r="AB994" s="17">
        <f>Y994*0.9</f>
        <v>0</v>
      </c>
    </row>
    <row r="996" spans="1:28" s="16" customFormat="1" x14ac:dyDescent="0.25">
      <c r="A996" s="16">
        <v>247</v>
      </c>
      <c r="B996" s="16">
        <v>14</v>
      </c>
      <c r="C996" s="16">
        <v>1</v>
      </c>
      <c r="D996" s="16" t="s">
        <v>642</v>
      </c>
      <c r="E996" s="16" t="s">
        <v>650</v>
      </c>
      <c r="F996" s="16">
        <v>4.8</v>
      </c>
      <c r="G996" s="72">
        <f>+F996-O996/5</f>
        <v>4.3899999999999997</v>
      </c>
      <c r="H996" s="73">
        <f>G996*7%</f>
        <v>0.30730000000000002</v>
      </c>
      <c r="I996" s="73">
        <f>G996+H996</f>
        <v>4.6972999999999994</v>
      </c>
      <c r="J996" s="16">
        <v>27</v>
      </c>
      <c r="K996" s="74">
        <f>I996*J996</f>
        <v>126.82709999999999</v>
      </c>
      <c r="L996" s="72" t="s">
        <v>30</v>
      </c>
      <c r="M996" s="16">
        <v>1</v>
      </c>
      <c r="N996" s="16">
        <v>1.5</v>
      </c>
      <c r="O996" s="75">
        <v>2.0499999999999998</v>
      </c>
      <c r="P996" s="75">
        <v>1500</v>
      </c>
      <c r="Q996" s="76">
        <f>N996*P996</f>
        <v>2250</v>
      </c>
      <c r="R996" s="74">
        <f>G996*13</f>
        <v>57.069999999999993</v>
      </c>
      <c r="S996" s="74">
        <f>+R996+Q996+K996</f>
        <v>2433.8971000000001</v>
      </c>
      <c r="T996" s="74">
        <f>S996+S997</f>
        <v>2535.6471000000001</v>
      </c>
      <c r="U996" s="74">
        <f>T996/C996</f>
        <v>2535.6471000000001</v>
      </c>
      <c r="X996" s="123">
        <f>U996*1.65</f>
        <v>4183.8177150000001</v>
      </c>
      <c r="Y996" s="16">
        <v>4179</v>
      </c>
      <c r="Z996" s="16">
        <f>Y996*8</f>
        <v>33432</v>
      </c>
      <c r="AA996" s="16">
        <f>Y996*3.5</f>
        <v>14626.5</v>
      </c>
      <c r="AB996" s="16">
        <f>Y996*0.9</f>
        <v>3761.1</v>
      </c>
    </row>
    <row r="997" spans="1:28" s="17" customFormat="1" x14ac:dyDescent="0.25">
      <c r="E997" s="18" t="s">
        <v>964</v>
      </c>
      <c r="G997" s="10">
        <f>+F997-O997/5</f>
        <v>0</v>
      </c>
      <c r="H997" s="11">
        <f>G997*7%</f>
        <v>0</v>
      </c>
      <c r="I997" s="11">
        <f>G997+H997</f>
        <v>0</v>
      </c>
      <c r="J997" s="13"/>
      <c r="K997" s="7">
        <f>I997*J997</f>
        <v>0</v>
      </c>
      <c r="L997" s="10" t="s">
        <v>30</v>
      </c>
      <c r="M997" s="13">
        <v>116</v>
      </c>
      <c r="N997" s="17">
        <v>0.55000000000000004</v>
      </c>
      <c r="P997" s="13">
        <v>185</v>
      </c>
      <c r="Q997" s="9">
        <f>N997*P997</f>
        <v>101.75000000000001</v>
      </c>
      <c r="R997" s="7">
        <f>G997*13</f>
        <v>0</v>
      </c>
      <c r="S997" s="7">
        <f>+R997+Q997+K997</f>
        <v>101.75000000000001</v>
      </c>
      <c r="U997" s="7" t="e">
        <f>T997/B997</f>
        <v>#DIV/0!</v>
      </c>
      <c r="X997" s="117" t="e">
        <f>U997*1.8</f>
        <v>#DIV/0!</v>
      </c>
      <c r="Z997" s="17">
        <f>Y997*8</f>
        <v>0</v>
      </c>
      <c r="AA997" s="17">
        <f>Y997*3.5</f>
        <v>0</v>
      </c>
      <c r="AB997" s="17">
        <f>Y997*0.9</f>
        <v>0</v>
      </c>
    </row>
    <row r="999" spans="1:28" s="16" customFormat="1" x14ac:dyDescent="0.25">
      <c r="A999" s="16">
        <v>248</v>
      </c>
      <c r="B999" s="16">
        <v>14</v>
      </c>
      <c r="C999" s="16">
        <v>1</v>
      </c>
      <c r="D999" s="16" t="s">
        <v>642</v>
      </c>
      <c r="E999" s="16" t="s">
        <v>651</v>
      </c>
      <c r="F999" s="16">
        <v>3.9</v>
      </c>
      <c r="G999" s="72">
        <f>+F999-O999/5</f>
        <v>3.54</v>
      </c>
      <c r="H999" s="73">
        <f>G999*7%</f>
        <v>0.24780000000000002</v>
      </c>
      <c r="I999" s="73">
        <f>G999+H999</f>
        <v>3.7877999999999998</v>
      </c>
      <c r="J999" s="16">
        <v>27</v>
      </c>
      <c r="K999" s="74">
        <f>I999*J999</f>
        <v>102.2706</v>
      </c>
      <c r="L999" s="72" t="s">
        <v>30</v>
      </c>
      <c r="M999" s="16">
        <v>1</v>
      </c>
      <c r="N999" s="16">
        <v>1.5</v>
      </c>
      <c r="O999" s="75">
        <v>1.8</v>
      </c>
      <c r="P999" s="75">
        <v>2000</v>
      </c>
      <c r="Q999" s="76">
        <f>N999*P999</f>
        <v>3000</v>
      </c>
      <c r="R999" s="74">
        <f>G999*13</f>
        <v>46.02</v>
      </c>
      <c r="S999" s="74">
        <f>+R999+Q999+K999</f>
        <v>3148.2905999999998</v>
      </c>
      <c r="T999" s="74">
        <f>S999+S1000</f>
        <v>3226.2905999999998</v>
      </c>
      <c r="U999" s="74">
        <f>T999/C999</f>
        <v>3226.2905999999998</v>
      </c>
      <c r="X999" s="123">
        <f>U999*1.65</f>
        <v>5323.3794899999994</v>
      </c>
      <c r="Y999" s="16">
        <v>5319</v>
      </c>
      <c r="Z999" s="16">
        <f>Y999*8</f>
        <v>42552</v>
      </c>
      <c r="AA999" s="16">
        <f>Y999*3.5</f>
        <v>18616.5</v>
      </c>
      <c r="AB999" s="16">
        <f>Y999*0.9</f>
        <v>4787.1000000000004</v>
      </c>
    </row>
    <row r="1000" spans="1:28" s="17" customFormat="1" x14ac:dyDescent="0.25">
      <c r="E1000" s="18" t="s">
        <v>965</v>
      </c>
      <c r="G1000" s="10">
        <f>+F1000-O1000/5</f>
        <v>0</v>
      </c>
      <c r="H1000" s="11">
        <f>G1000*7%</f>
        <v>0</v>
      </c>
      <c r="I1000" s="11">
        <f>G1000+H1000</f>
        <v>0</v>
      </c>
      <c r="J1000" s="13"/>
      <c r="K1000" s="7">
        <f>I1000*J1000</f>
        <v>0</v>
      </c>
      <c r="L1000" s="10" t="s">
        <v>30</v>
      </c>
      <c r="M1000" s="13">
        <v>61</v>
      </c>
      <c r="N1000" s="17">
        <v>0.3</v>
      </c>
      <c r="P1000" s="13">
        <v>260</v>
      </c>
      <c r="Q1000" s="9">
        <f>N1000*P1000</f>
        <v>78</v>
      </c>
      <c r="R1000" s="7">
        <f>G1000*13</f>
        <v>0</v>
      </c>
      <c r="S1000" s="7">
        <f>+R1000+Q1000+K1000</f>
        <v>78</v>
      </c>
      <c r="U1000" s="7" t="e">
        <f>T1000/B1000</f>
        <v>#DIV/0!</v>
      </c>
      <c r="X1000" s="117" t="e">
        <f>U1000*1.8</f>
        <v>#DIV/0!</v>
      </c>
      <c r="Z1000" s="17">
        <f>Y1000*8</f>
        <v>0</v>
      </c>
      <c r="AA1000" s="17">
        <f>Y1000*3.5</f>
        <v>0</v>
      </c>
      <c r="AB1000" s="17">
        <f>Y1000*0.9</f>
        <v>0</v>
      </c>
    </row>
    <row r="1002" spans="1:28" s="16" customFormat="1" x14ac:dyDescent="0.25">
      <c r="A1002" s="16">
        <v>249</v>
      </c>
      <c r="B1002" s="16">
        <v>14</v>
      </c>
      <c r="C1002" s="16">
        <v>1</v>
      </c>
      <c r="D1002" s="16" t="s">
        <v>642</v>
      </c>
      <c r="E1002" s="16" t="s">
        <v>652</v>
      </c>
      <c r="F1002" s="16">
        <v>4.8</v>
      </c>
      <c r="G1002" s="72">
        <f>+F1002-O1002/5</f>
        <v>4.3899999999999997</v>
      </c>
      <c r="H1002" s="73">
        <f>G1002*7%</f>
        <v>0.30730000000000002</v>
      </c>
      <c r="I1002" s="73">
        <f>G1002+H1002</f>
        <v>4.6972999999999994</v>
      </c>
      <c r="J1002" s="16">
        <v>27</v>
      </c>
      <c r="K1002" s="74">
        <f>I1002*J1002</f>
        <v>126.82709999999999</v>
      </c>
      <c r="L1002" s="72" t="s">
        <v>30</v>
      </c>
      <c r="M1002" s="16">
        <v>1</v>
      </c>
      <c r="N1002" s="16">
        <v>1.5</v>
      </c>
      <c r="O1002" s="75">
        <v>2.0499999999999998</v>
      </c>
      <c r="P1002" s="75">
        <v>1500</v>
      </c>
      <c r="Q1002" s="76">
        <f>N1002*P1002</f>
        <v>2250</v>
      </c>
      <c r="R1002" s="74">
        <f>G1002*13</f>
        <v>57.069999999999993</v>
      </c>
      <c r="S1002" s="74">
        <f>+R1002+Q1002+K1002</f>
        <v>2433.8971000000001</v>
      </c>
      <c r="T1002" s="74">
        <f>S1002+S1003</f>
        <v>2535.6471000000001</v>
      </c>
      <c r="U1002" s="74">
        <f>T1002/C1002</f>
        <v>2535.6471000000001</v>
      </c>
      <c r="X1002" s="123">
        <f>U1002*1.65</f>
        <v>4183.8177150000001</v>
      </c>
      <c r="Y1002" s="16">
        <v>4179</v>
      </c>
      <c r="Z1002" s="16">
        <f>Y1002*8</f>
        <v>33432</v>
      </c>
      <c r="AA1002" s="16">
        <f>Y1002*3.5</f>
        <v>14626.5</v>
      </c>
      <c r="AB1002" s="16">
        <f>Y1002*0.9</f>
        <v>3761.1</v>
      </c>
    </row>
    <row r="1003" spans="1:28" s="17" customFormat="1" x14ac:dyDescent="0.25">
      <c r="E1003" s="18" t="s">
        <v>966</v>
      </c>
      <c r="G1003" s="10">
        <f>+F1003-O1003/5</f>
        <v>0</v>
      </c>
      <c r="H1003" s="11">
        <f>G1003*7%</f>
        <v>0</v>
      </c>
      <c r="I1003" s="11">
        <f>G1003+H1003</f>
        <v>0</v>
      </c>
      <c r="J1003" s="13"/>
      <c r="K1003" s="7">
        <f>I1003*J1003</f>
        <v>0</v>
      </c>
      <c r="L1003" s="10" t="s">
        <v>30</v>
      </c>
      <c r="M1003" s="13">
        <v>72</v>
      </c>
      <c r="N1003" s="17">
        <v>0.55000000000000004</v>
      </c>
      <c r="P1003" s="13">
        <v>185</v>
      </c>
      <c r="Q1003" s="9">
        <f>N1003*P1003</f>
        <v>101.75000000000001</v>
      </c>
      <c r="R1003" s="7">
        <f>G1003*13</f>
        <v>0</v>
      </c>
      <c r="S1003" s="7">
        <f>+R1003+Q1003+K1003</f>
        <v>101.75000000000001</v>
      </c>
      <c r="U1003" s="7" t="e">
        <f>T1003/B1003</f>
        <v>#DIV/0!</v>
      </c>
      <c r="X1003" s="117" t="e">
        <f>U1003*1.8</f>
        <v>#DIV/0!</v>
      </c>
      <c r="Z1003" s="17">
        <f>Y1003*8</f>
        <v>0</v>
      </c>
      <c r="AA1003" s="17">
        <f>Y1003*3.5</f>
        <v>0</v>
      </c>
      <c r="AB1003" s="17">
        <f>Y1003*0.9</f>
        <v>0</v>
      </c>
    </row>
    <row r="1004" spans="1:28" ht="13.5" customHeight="1" x14ac:dyDescent="0.25"/>
    <row r="1005" spans="1:28" s="16" customFormat="1" x14ac:dyDescent="0.25">
      <c r="A1005" s="16">
        <v>250</v>
      </c>
      <c r="B1005" s="16">
        <v>14</v>
      </c>
      <c r="C1005" s="16">
        <v>1</v>
      </c>
      <c r="D1005" s="16" t="s">
        <v>642</v>
      </c>
      <c r="E1005" s="16" t="s">
        <v>653</v>
      </c>
      <c r="F1005" s="16">
        <v>3.7</v>
      </c>
      <c r="G1005" s="72">
        <f>+F1005-O1005/5</f>
        <v>3.29</v>
      </c>
      <c r="H1005" s="73">
        <f>G1005*7%</f>
        <v>0.23030000000000003</v>
      </c>
      <c r="I1005" s="73">
        <f>G1005+H1005</f>
        <v>3.5203000000000002</v>
      </c>
      <c r="J1005" s="16">
        <v>27</v>
      </c>
      <c r="K1005" s="74">
        <f>I1005*J1005</f>
        <v>95.048100000000005</v>
      </c>
      <c r="L1005" s="72" t="s">
        <v>30</v>
      </c>
      <c r="M1005" s="16">
        <v>1</v>
      </c>
      <c r="N1005" s="16">
        <v>1.5</v>
      </c>
      <c r="O1005" s="75">
        <v>2.0499999999999998</v>
      </c>
      <c r="P1005" s="75">
        <v>2000</v>
      </c>
      <c r="Q1005" s="76">
        <f>N1005*P1005</f>
        <v>3000</v>
      </c>
      <c r="R1005" s="74">
        <f>G1005*13</f>
        <v>42.77</v>
      </c>
      <c r="S1005" s="74">
        <f>+R1005+Q1005+K1005</f>
        <v>3137.8181</v>
      </c>
      <c r="T1005" s="74">
        <f>S1005+S1006</f>
        <v>3239.5681</v>
      </c>
      <c r="U1005" s="74">
        <f>T1005/C1005</f>
        <v>3239.5681</v>
      </c>
      <c r="X1005" s="123">
        <f>U1005*1.65</f>
        <v>5345.2873649999992</v>
      </c>
      <c r="Y1005" s="16">
        <v>5349</v>
      </c>
      <c r="Z1005" s="16">
        <f>Y1005*8</f>
        <v>42792</v>
      </c>
      <c r="AA1005" s="16">
        <f>Y1005*3.5</f>
        <v>18721.5</v>
      </c>
      <c r="AB1005" s="16">
        <f>Y1005*0.9</f>
        <v>4814.1000000000004</v>
      </c>
    </row>
    <row r="1006" spans="1:28" s="17" customFormat="1" x14ac:dyDescent="0.25">
      <c r="E1006" s="18" t="s">
        <v>967</v>
      </c>
      <c r="G1006" s="10">
        <f>+F1006-O1006/5</f>
        <v>0</v>
      </c>
      <c r="H1006" s="11">
        <f>G1006*7%</f>
        <v>0</v>
      </c>
      <c r="I1006" s="11">
        <f>G1006+H1006</f>
        <v>0</v>
      </c>
      <c r="J1006" s="13"/>
      <c r="K1006" s="7">
        <f>I1006*J1006</f>
        <v>0</v>
      </c>
      <c r="L1006" s="10" t="s">
        <v>30</v>
      </c>
      <c r="M1006" s="13">
        <v>128</v>
      </c>
      <c r="N1006" s="17">
        <v>0.55000000000000004</v>
      </c>
      <c r="P1006" s="13">
        <v>185</v>
      </c>
      <c r="Q1006" s="9">
        <f>N1006*P1006</f>
        <v>101.75000000000001</v>
      </c>
      <c r="R1006" s="7">
        <f>G1006*13</f>
        <v>0</v>
      </c>
      <c r="S1006" s="7">
        <f>+R1006+Q1006+K1006</f>
        <v>101.75000000000001</v>
      </c>
      <c r="U1006" s="7" t="e">
        <f>T1006/B1006</f>
        <v>#DIV/0!</v>
      </c>
      <c r="X1006" s="117" t="e">
        <f>U1006*1.8</f>
        <v>#DIV/0!</v>
      </c>
      <c r="Z1006" s="17">
        <f>Y1006*8</f>
        <v>0</v>
      </c>
      <c r="AA1006" s="17">
        <f>Y1006*3.5</f>
        <v>0</v>
      </c>
      <c r="AB1006" s="17">
        <f>Y1006*0.9</f>
        <v>0</v>
      </c>
    </row>
    <row r="1007" spans="1:28" s="17" customFormat="1" x14ac:dyDescent="0.25">
      <c r="G1007" s="13"/>
      <c r="H1007" s="89"/>
      <c r="I1007" s="89"/>
      <c r="J1007" s="13"/>
      <c r="K1007" s="28"/>
      <c r="L1007" s="13"/>
      <c r="M1007" s="13"/>
      <c r="P1007" s="13"/>
      <c r="Q1007" s="28"/>
      <c r="R1007" s="28"/>
      <c r="S1007" s="28"/>
      <c r="U1007" s="28"/>
      <c r="X1007" s="117"/>
    </row>
    <row r="1008" spans="1:28" s="16" customFormat="1" x14ac:dyDescent="0.25">
      <c r="A1008" s="16">
        <v>251</v>
      </c>
      <c r="B1008" s="16">
        <v>14</v>
      </c>
      <c r="C1008" s="16">
        <v>1</v>
      </c>
      <c r="D1008" s="16" t="s">
        <v>642</v>
      </c>
      <c r="E1008" s="16" t="s">
        <v>660</v>
      </c>
      <c r="F1008" s="16">
        <v>4.2</v>
      </c>
      <c r="G1008" s="72">
        <f>+F1008-O1008/5</f>
        <v>3.68</v>
      </c>
      <c r="H1008" s="73">
        <f>G1008*7%</f>
        <v>0.25760000000000005</v>
      </c>
      <c r="I1008" s="73">
        <f>G1008+H1008</f>
        <v>3.9376000000000002</v>
      </c>
      <c r="J1008" s="16">
        <v>27</v>
      </c>
      <c r="K1008" s="74">
        <f>I1008*J1008</f>
        <v>106.3152</v>
      </c>
      <c r="L1008" s="72" t="s">
        <v>30</v>
      </c>
      <c r="M1008" s="16">
        <v>1</v>
      </c>
      <c r="N1008" s="16">
        <v>2</v>
      </c>
      <c r="O1008" s="75">
        <v>2.6</v>
      </c>
      <c r="P1008" s="75">
        <v>3000</v>
      </c>
      <c r="Q1008" s="76">
        <f>N1008*P1008</f>
        <v>6000</v>
      </c>
      <c r="R1008" s="74">
        <f>G1008*13</f>
        <v>47.84</v>
      </c>
      <c r="S1008" s="74">
        <f>+R1008+Q1008+K1008</f>
        <v>6154.1552000000001</v>
      </c>
      <c r="T1008" s="74">
        <f>S1008+S1009</f>
        <v>6265.1552000000001</v>
      </c>
      <c r="U1008" s="74">
        <f>T1008/C1008</f>
        <v>6265.1552000000001</v>
      </c>
      <c r="X1008" s="123">
        <f>U1008*1.65</f>
        <v>10337.506079999999</v>
      </c>
      <c r="Y1008" s="16">
        <v>10339</v>
      </c>
      <c r="Z1008" s="16">
        <f>Y1008*8</f>
        <v>82712</v>
      </c>
      <c r="AA1008" s="16">
        <f>Y1008*3.5</f>
        <v>36186.5</v>
      </c>
      <c r="AB1008" s="16">
        <f>Y1008*0.9</f>
        <v>9305.1</v>
      </c>
    </row>
    <row r="1009" spans="1:28" s="17" customFormat="1" x14ac:dyDescent="0.25">
      <c r="E1009" s="18" t="s">
        <v>968</v>
      </c>
      <c r="G1009" s="10">
        <f>+F1009-O1009/5</f>
        <v>0</v>
      </c>
      <c r="H1009" s="11">
        <f>G1009*7%</f>
        <v>0</v>
      </c>
      <c r="I1009" s="11">
        <f>G1009+H1009</f>
        <v>0</v>
      </c>
      <c r="J1009" s="13"/>
      <c r="K1009" s="7">
        <f>I1009*J1009</f>
        <v>0</v>
      </c>
      <c r="L1009" s="10" t="s">
        <v>30</v>
      </c>
      <c r="M1009" s="13">
        <v>88</v>
      </c>
      <c r="N1009" s="17">
        <v>0.6</v>
      </c>
      <c r="P1009" s="13">
        <v>185</v>
      </c>
      <c r="Q1009" s="9">
        <f>N1009*P1009</f>
        <v>111</v>
      </c>
      <c r="R1009" s="7">
        <f>G1009*13</f>
        <v>0</v>
      </c>
      <c r="S1009" s="7">
        <f>+R1009+Q1009+K1009</f>
        <v>111</v>
      </c>
      <c r="U1009" s="7" t="e">
        <f>T1009/B1009</f>
        <v>#DIV/0!</v>
      </c>
      <c r="X1009" s="117" t="e">
        <f>U1009*1.8</f>
        <v>#DIV/0!</v>
      </c>
      <c r="Z1009" s="17">
        <f>Y1009*8</f>
        <v>0</v>
      </c>
      <c r="AA1009" s="17">
        <f>Y1009*3.5</f>
        <v>0</v>
      </c>
      <c r="AB1009" s="17">
        <f>Y1009*0.9</f>
        <v>0</v>
      </c>
    </row>
    <row r="1011" spans="1:28" s="16" customFormat="1" x14ac:dyDescent="0.25">
      <c r="A1011" s="16">
        <v>252</v>
      </c>
      <c r="B1011" s="16">
        <v>14</v>
      </c>
      <c r="C1011" s="16">
        <v>1</v>
      </c>
      <c r="D1011" s="16" t="s">
        <v>642</v>
      </c>
      <c r="E1011" s="16" t="s">
        <v>654</v>
      </c>
      <c r="F1011" s="16">
        <v>4.3</v>
      </c>
      <c r="G1011" s="72">
        <f>+F1011-O1011/5</f>
        <v>3.8099999999999996</v>
      </c>
      <c r="H1011" s="73">
        <f>G1011*7%</f>
        <v>0.26669999999999999</v>
      </c>
      <c r="I1011" s="73">
        <f>G1011+H1011</f>
        <v>4.0766999999999998</v>
      </c>
      <c r="J1011" s="16">
        <v>27</v>
      </c>
      <c r="K1011" s="74">
        <f>I1011*J1011</f>
        <v>110.07089999999999</v>
      </c>
      <c r="L1011" s="72" t="s">
        <v>30</v>
      </c>
      <c r="M1011" s="16">
        <v>1</v>
      </c>
      <c r="N1011" s="16">
        <v>2</v>
      </c>
      <c r="O1011" s="75">
        <v>2.4500000000000002</v>
      </c>
      <c r="P1011" s="75">
        <v>2000</v>
      </c>
      <c r="Q1011" s="76">
        <f>N1011*P1011</f>
        <v>4000</v>
      </c>
      <c r="R1011" s="74">
        <f>G1011*13</f>
        <v>49.529999999999994</v>
      </c>
      <c r="S1011" s="74">
        <f>+R1011+Q1011+K1011</f>
        <v>4159.6009000000004</v>
      </c>
      <c r="T1011" s="74">
        <f>S1011+S1012</f>
        <v>4276.6009000000004</v>
      </c>
      <c r="U1011" s="74">
        <f>T1011/C1011</f>
        <v>4276.6009000000004</v>
      </c>
      <c r="X1011" s="123">
        <f>U1011*1.65</f>
        <v>7056.3914850000001</v>
      </c>
      <c r="Y1011" s="16">
        <v>7059</v>
      </c>
      <c r="Z1011" s="16">
        <f>Y1011*8</f>
        <v>56472</v>
      </c>
      <c r="AA1011" s="16">
        <f>Y1011*3.5</f>
        <v>24706.5</v>
      </c>
      <c r="AB1011" s="16">
        <f>Y1011*0.9</f>
        <v>6353.1</v>
      </c>
    </row>
    <row r="1012" spans="1:28" s="17" customFormat="1" x14ac:dyDescent="0.25">
      <c r="E1012" s="18" t="s">
        <v>969</v>
      </c>
      <c r="G1012" s="10">
        <f>+F1012-O1012/5</f>
        <v>0</v>
      </c>
      <c r="H1012" s="11">
        <f>G1012*7%</f>
        <v>0</v>
      </c>
      <c r="I1012" s="11">
        <f>G1012+H1012</f>
        <v>0</v>
      </c>
      <c r="J1012" s="13"/>
      <c r="K1012" s="7">
        <f>I1012*J1012</f>
        <v>0</v>
      </c>
      <c r="L1012" s="10" t="s">
        <v>30</v>
      </c>
      <c r="M1012" s="13">
        <v>30</v>
      </c>
      <c r="N1012" s="17">
        <v>0.45</v>
      </c>
      <c r="P1012" s="13">
        <v>260</v>
      </c>
      <c r="Q1012" s="9">
        <f>N1012*P1012</f>
        <v>117</v>
      </c>
      <c r="R1012" s="7">
        <f>G1012*13</f>
        <v>0</v>
      </c>
      <c r="S1012" s="7">
        <f>+R1012+Q1012+K1012</f>
        <v>117</v>
      </c>
      <c r="U1012" s="7" t="e">
        <f>T1012/B1012</f>
        <v>#DIV/0!</v>
      </c>
      <c r="X1012" s="117" t="e">
        <f>U1012*1.8</f>
        <v>#DIV/0!</v>
      </c>
      <c r="Z1012" s="17">
        <f>Y1012*8</f>
        <v>0</v>
      </c>
      <c r="AA1012" s="17">
        <f>Y1012*3.5</f>
        <v>0</v>
      </c>
      <c r="AB1012" s="17">
        <f>Y1012*0.9</f>
        <v>0</v>
      </c>
    </row>
    <row r="1014" spans="1:28" s="16" customFormat="1" x14ac:dyDescent="0.25">
      <c r="A1014" s="16">
        <v>253</v>
      </c>
      <c r="B1014" s="16">
        <v>14</v>
      </c>
      <c r="C1014" s="16">
        <v>1</v>
      </c>
      <c r="D1014" s="16" t="s">
        <v>642</v>
      </c>
      <c r="E1014" s="16" t="s">
        <v>655</v>
      </c>
      <c r="F1014" s="16">
        <v>4.5999999999999996</v>
      </c>
      <c r="G1014" s="72">
        <f>+F1014-O1014/5</f>
        <v>4.2399999999999993</v>
      </c>
      <c r="H1014" s="73">
        <f>G1014*7%</f>
        <v>0.29680000000000001</v>
      </c>
      <c r="I1014" s="73">
        <f>G1014+H1014</f>
        <v>4.5367999999999995</v>
      </c>
      <c r="J1014" s="16">
        <v>27</v>
      </c>
      <c r="K1014" s="74">
        <f>I1014*J1014</f>
        <v>122.49359999999999</v>
      </c>
      <c r="L1014" s="72" t="s">
        <v>30</v>
      </c>
      <c r="M1014" s="16">
        <v>1</v>
      </c>
      <c r="N1014" s="16">
        <v>1.5</v>
      </c>
      <c r="O1014" s="75">
        <v>1.8</v>
      </c>
      <c r="P1014" s="75">
        <v>1500</v>
      </c>
      <c r="Q1014" s="76">
        <f>N1014*P1014</f>
        <v>2250</v>
      </c>
      <c r="R1014" s="74">
        <f>G1014*13</f>
        <v>55.11999999999999</v>
      </c>
      <c r="S1014" s="74">
        <f>+R1014+Q1014+K1014</f>
        <v>2427.6135999999997</v>
      </c>
      <c r="T1014" s="74">
        <f>S1014+S1015</f>
        <v>2483.1135999999997</v>
      </c>
      <c r="U1014" s="74">
        <f>T1014/C1014</f>
        <v>2483.1135999999997</v>
      </c>
      <c r="X1014" s="123">
        <f>U1014*1.65</f>
        <v>4097.1374399999995</v>
      </c>
      <c r="Y1014" s="16">
        <v>4099</v>
      </c>
      <c r="Z1014" s="16">
        <f>Y1014*8</f>
        <v>32792</v>
      </c>
      <c r="AA1014" s="16">
        <f>Y1014*3.5</f>
        <v>14346.5</v>
      </c>
      <c r="AB1014" s="16">
        <f>Y1014*0.9</f>
        <v>3689.1</v>
      </c>
    </row>
    <row r="1015" spans="1:28" s="17" customFormat="1" x14ac:dyDescent="0.25">
      <c r="E1015" s="18" t="s">
        <v>970</v>
      </c>
      <c r="G1015" s="10">
        <f>+F1015-O1015/5</f>
        <v>0</v>
      </c>
      <c r="H1015" s="11">
        <f>G1015*7%</f>
        <v>0</v>
      </c>
      <c r="I1015" s="11">
        <f>G1015+H1015</f>
        <v>0</v>
      </c>
      <c r="J1015" s="13"/>
      <c r="K1015" s="7">
        <f>I1015*J1015</f>
        <v>0</v>
      </c>
      <c r="L1015" s="10" t="s">
        <v>30</v>
      </c>
      <c r="M1015" s="13">
        <v>50</v>
      </c>
      <c r="N1015" s="17">
        <v>0.3</v>
      </c>
      <c r="P1015" s="13">
        <v>185</v>
      </c>
      <c r="Q1015" s="9">
        <f>N1015*P1015</f>
        <v>55.5</v>
      </c>
      <c r="R1015" s="7">
        <f>G1015*13</f>
        <v>0</v>
      </c>
      <c r="S1015" s="7">
        <f>+R1015+Q1015+K1015</f>
        <v>55.5</v>
      </c>
      <c r="U1015" s="7" t="e">
        <f>T1015/B1015</f>
        <v>#DIV/0!</v>
      </c>
      <c r="X1015" s="117" t="e">
        <f>U1015*1.8</f>
        <v>#DIV/0!</v>
      </c>
      <c r="Z1015" s="17">
        <f>Y1015*8</f>
        <v>0</v>
      </c>
      <c r="AA1015" s="17">
        <f>Y1015*3.5</f>
        <v>0</v>
      </c>
      <c r="AB1015" s="17">
        <f>Y1015*0.9</f>
        <v>0</v>
      </c>
    </row>
    <row r="1017" spans="1:28" s="16" customFormat="1" x14ac:dyDescent="0.25">
      <c r="A1017" s="16">
        <v>254</v>
      </c>
      <c r="B1017" s="16">
        <v>14</v>
      </c>
      <c r="C1017" s="16">
        <v>1</v>
      </c>
      <c r="D1017" s="16" t="s">
        <v>642</v>
      </c>
      <c r="E1017" s="16" t="s">
        <v>656</v>
      </c>
      <c r="F1017" s="16">
        <v>5.7</v>
      </c>
      <c r="G1017" s="72">
        <f>+F1017-O1017/5</f>
        <v>5.3</v>
      </c>
      <c r="H1017" s="73">
        <f>G1017*7%</f>
        <v>0.371</v>
      </c>
      <c r="I1017" s="73">
        <f>G1017+H1017</f>
        <v>5.6709999999999994</v>
      </c>
      <c r="J1017" s="16">
        <v>27</v>
      </c>
      <c r="K1017" s="74">
        <f>I1017*J1017</f>
        <v>153.11699999999999</v>
      </c>
      <c r="L1017" s="72" t="s">
        <v>30</v>
      </c>
      <c r="M1017" s="16">
        <v>1</v>
      </c>
      <c r="N1017" s="16">
        <v>1.5</v>
      </c>
      <c r="O1017" s="75">
        <v>2</v>
      </c>
      <c r="P1017" s="75">
        <v>1500</v>
      </c>
      <c r="Q1017" s="76">
        <f>N1017*P1017</f>
        <v>2250</v>
      </c>
      <c r="R1017" s="74">
        <f>G1017*13</f>
        <v>68.899999999999991</v>
      </c>
      <c r="S1017" s="74">
        <f>+R1017+Q1017+K1017</f>
        <v>2472.0170000000003</v>
      </c>
      <c r="T1017" s="74">
        <f>S1017+S1018</f>
        <v>2602.0170000000003</v>
      </c>
      <c r="U1017" s="74">
        <f>T1017/C1017</f>
        <v>2602.0170000000003</v>
      </c>
      <c r="X1017" s="123">
        <f>U1017*1.65</f>
        <v>4293.3280500000001</v>
      </c>
      <c r="Y1017" s="16">
        <v>4289</v>
      </c>
      <c r="Z1017" s="16">
        <f>Y1017*8</f>
        <v>34312</v>
      </c>
      <c r="AA1017" s="16">
        <f>Y1017*3.5</f>
        <v>15011.5</v>
      </c>
      <c r="AB1017" s="16">
        <f>Y1017*0.9</f>
        <v>3860.1</v>
      </c>
    </row>
    <row r="1018" spans="1:28" s="17" customFormat="1" x14ac:dyDescent="0.25">
      <c r="E1018" s="18" t="s">
        <v>971</v>
      </c>
      <c r="G1018" s="10">
        <f>+F1018-O1018/5</f>
        <v>0</v>
      </c>
      <c r="H1018" s="11">
        <f>G1018*7%</f>
        <v>0</v>
      </c>
      <c r="I1018" s="11">
        <f>G1018+H1018</f>
        <v>0</v>
      </c>
      <c r="J1018" s="13"/>
      <c r="K1018" s="7">
        <f>I1018*J1018</f>
        <v>0</v>
      </c>
      <c r="L1018" s="10" t="s">
        <v>30</v>
      </c>
      <c r="M1018" s="13">
        <v>36</v>
      </c>
      <c r="N1018" s="17">
        <v>0.5</v>
      </c>
      <c r="P1018" s="13">
        <v>260</v>
      </c>
      <c r="Q1018" s="9">
        <f>N1018*P1018</f>
        <v>130</v>
      </c>
      <c r="R1018" s="7">
        <f>G1018*13</f>
        <v>0</v>
      </c>
      <c r="S1018" s="7">
        <f>+R1018+Q1018+K1018</f>
        <v>130</v>
      </c>
      <c r="U1018" s="7" t="e">
        <f>T1018/B1018</f>
        <v>#DIV/0!</v>
      </c>
      <c r="X1018" s="117" t="e">
        <f>U1018*1.8</f>
        <v>#DIV/0!</v>
      </c>
      <c r="Z1018" s="17">
        <f>Y1018*8</f>
        <v>0</v>
      </c>
      <c r="AA1018" s="17">
        <f>Y1018*3.5</f>
        <v>0</v>
      </c>
      <c r="AB1018" s="17">
        <f>Y1018*0.9</f>
        <v>0</v>
      </c>
    </row>
    <row r="1020" spans="1:28" s="16" customFormat="1" x14ac:dyDescent="0.25">
      <c r="A1020" s="16">
        <v>255</v>
      </c>
      <c r="B1020" s="16">
        <v>14</v>
      </c>
      <c r="C1020" s="16">
        <v>1</v>
      </c>
      <c r="D1020" s="16" t="s">
        <v>642</v>
      </c>
      <c r="E1020" s="16" t="s">
        <v>657</v>
      </c>
      <c r="F1020" s="16">
        <v>4</v>
      </c>
      <c r="G1020" s="72">
        <f>+F1020-O1020/5</f>
        <v>3.57</v>
      </c>
      <c r="H1020" s="73">
        <f>G1020*7%</f>
        <v>0.24990000000000001</v>
      </c>
      <c r="I1020" s="73">
        <f>G1020+H1020</f>
        <v>3.8198999999999996</v>
      </c>
      <c r="J1020" s="16">
        <v>27</v>
      </c>
      <c r="K1020" s="74">
        <f>I1020*J1020</f>
        <v>103.1373</v>
      </c>
      <c r="L1020" s="72" t="s">
        <v>30</v>
      </c>
      <c r="M1020" s="16">
        <v>1</v>
      </c>
      <c r="N1020" s="16">
        <v>1.5</v>
      </c>
      <c r="O1020" s="75">
        <v>2.15</v>
      </c>
      <c r="P1020" s="75">
        <v>1500</v>
      </c>
      <c r="Q1020" s="76">
        <f>N1020*P1020</f>
        <v>2250</v>
      </c>
      <c r="R1020" s="74">
        <f>G1020*13</f>
        <v>46.41</v>
      </c>
      <c r="S1020" s="74">
        <f>+R1020+Q1020+K1020</f>
        <v>2399.5472999999997</v>
      </c>
      <c r="T1020" s="74">
        <f>S1020+S1021</f>
        <v>2519.7972999999997</v>
      </c>
      <c r="U1020" s="74">
        <f>T1020/C1020</f>
        <v>2519.7972999999997</v>
      </c>
      <c r="X1020" s="123">
        <f>U1020*1.65</f>
        <v>4157.6655449999989</v>
      </c>
      <c r="Y1020" s="16">
        <v>4159</v>
      </c>
      <c r="Z1020" s="16">
        <f>Y1020*8</f>
        <v>33272</v>
      </c>
      <c r="AA1020" s="16">
        <f>Y1020*3.5</f>
        <v>14556.5</v>
      </c>
      <c r="AB1020" s="16">
        <f>Y1020*0.9</f>
        <v>3743.1</v>
      </c>
    </row>
    <row r="1021" spans="1:28" s="17" customFormat="1" x14ac:dyDescent="0.25">
      <c r="E1021" s="18" t="s">
        <v>972</v>
      </c>
      <c r="G1021" s="10">
        <f>+F1021-O1021/5</f>
        <v>0</v>
      </c>
      <c r="H1021" s="11">
        <f>G1021*7%</f>
        <v>0</v>
      </c>
      <c r="I1021" s="11">
        <f>G1021+H1021</f>
        <v>0</v>
      </c>
      <c r="J1021" s="13"/>
      <c r="K1021" s="7">
        <f>I1021*J1021</f>
        <v>0</v>
      </c>
      <c r="L1021" s="10" t="s">
        <v>30</v>
      </c>
      <c r="M1021" s="13">
        <v>101</v>
      </c>
      <c r="N1021" s="17">
        <v>0.65</v>
      </c>
      <c r="P1021" s="13">
        <v>185</v>
      </c>
      <c r="Q1021" s="9">
        <f>N1021*P1021</f>
        <v>120.25</v>
      </c>
      <c r="R1021" s="7">
        <f>G1021*13</f>
        <v>0</v>
      </c>
      <c r="S1021" s="7">
        <f>+R1021+Q1021+K1021</f>
        <v>120.25</v>
      </c>
      <c r="U1021" s="7" t="e">
        <f>T1021/B1021</f>
        <v>#DIV/0!</v>
      </c>
      <c r="X1021" s="117" t="e">
        <f>U1021*1.8</f>
        <v>#DIV/0!</v>
      </c>
      <c r="Z1021" s="17">
        <f>Y1021*8</f>
        <v>0</v>
      </c>
      <c r="AA1021" s="17">
        <f>Y1021*3.5</f>
        <v>0</v>
      </c>
      <c r="AB1021" s="17">
        <f>Y1021*0.9</f>
        <v>0</v>
      </c>
    </row>
    <row r="1023" spans="1:28" s="16" customFormat="1" x14ac:dyDescent="0.25">
      <c r="A1023" s="16">
        <v>256</v>
      </c>
      <c r="B1023" s="16">
        <v>14</v>
      </c>
      <c r="C1023" s="16">
        <v>1</v>
      </c>
      <c r="D1023" s="16" t="s">
        <v>642</v>
      </c>
      <c r="E1023" s="16" t="s">
        <v>658</v>
      </c>
      <c r="F1023" s="16">
        <v>4.4000000000000004</v>
      </c>
      <c r="G1023" s="72">
        <f>+F1023-O1023/5</f>
        <v>3.93</v>
      </c>
      <c r="H1023" s="73">
        <f>G1023*7%</f>
        <v>0.27510000000000001</v>
      </c>
      <c r="I1023" s="73">
        <f>G1023+H1023</f>
        <v>4.2050999999999998</v>
      </c>
      <c r="J1023" s="16">
        <v>27</v>
      </c>
      <c r="K1023" s="74">
        <f>I1023*J1023</f>
        <v>113.5377</v>
      </c>
      <c r="L1023" s="72" t="s">
        <v>30</v>
      </c>
      <c r="M1023" s="16">
        <v>1</v>
      </c>
      <c r="N1023" s="16">
        <v>1.5</v>
      </c>
      <c r="O1023" s="75">
        <v>2.35</v>
      </c>
      <c r="P1023" s="75">
        <v>2000</v>
      </c>
      <c r="Q1023" s="76">
        <f>N1023*P1023</f>
        <v>3000</v>
      </c>
      <c r="R1023" s="74">
        <f>G1023*13</f>
        <v>51.09</v>
      </c>
      <c r="S1023" s="74">
        <f>+R1023+Q1023+K1023</f>
        <v>3164.6277</v>
      </c>
      <c r="T1023" s="74">
        <f>S1023+S1024</f>
        <v>3385.6277</v>
      </c>
      <c r="U1023" s="74">
        <f>T1023/C1023</f>
        <v>3385.6277</v>
      </c>
      <c r="X1023" s="123">
        <f>U1023*1.65</f>
        <v>5586.2857049999993</v>
      </c>
      <c r="Y1023" s="16">
        <v>5589</v>
      </c>
      <c r="Z1023" s="16">
        <f>Y1023*8</f>
        <v>44712</v>
      </c>
      <c r="AA1023" s="16">
        <f>Y1023*3.5</f>
        <v>19561.5</v>
      </c>
      <c r="AB1023" s="16">
        <f>Y1023*0.9</f>
        <v>5030.1000000000004</v>
      </c>
    </row>
    <row r="1024" spans="1:28" s="17" customFormat="1" x14ac:dyDescent="0.25">
      <c r="E1024" s="18" t="s">
        <v>973</v>
      </c>
      <c r="G1024" s="10">
        <f>+F1024-O1024/5</f>
        <v>0</v>
      </c>
      <c r="H1024" s="11">
        <f>G1024*7%</f>
        <v>0</v>
      </c>
      <c r="I1024" s="11">
        <f>G1024+H1024</f>
        <v>0</v>
      </c>
      <c r="J1024" s="13"/>
      <c r="K1024" s="7">
        <f>I1024*J1024</f>
        <v>0</v>
      </c>
      <c r="L1024" s="10" t="s">
        <v>30</v>
      </c>
      <c r="M1024" s="13">
        <v>64</v>
      </c>
      <c r="N1024" s="17">
        <v>0.85</v>
      </c>
      <c r="P1024" s="13">
        <v>260</v>
      </c>
      <c r="Q1024" s="9">
        <f>N1024*P1024</f>
        <v>221</v>
      </c>
      <c r="R1024" s="7">
        <f>G1024*13</f>
        <v>0</v>
      </c>
      <c r="S1024" s="7">
        <f>+R1024+Q1024+K1024</f>
        <v>221</v>
      </c>
      <c r="U1024" s="7" t="e">
        <f>T1024/B1024</f>
        <v>#DIV/0!</v>
      </c>
      <c r="X1024" s="117" t="e">
        <f>U1024*1.8</f>
        <v>#DIV/0!</v>
      </c>
      <c r="Z1024" s="17">
        <f>Y1024*8</f>
        <v>0</v>
      </c>
      <c r="AA1024" s="17">
        <f>Y1024*3.5</f>
        <v>0</v>
      </c>
      <c r="AB1024" s="17">
        <f>Y1024*0.9</f>
        <v>0</v>
      </c>
    </row>
    <row r="1026" spans="1:28" s="16" customFormat="1" x14ac:dyDescent="0.25">
      <c r="A1026" s="16">
        <v>257</v>
      </c>
      <c r="B1026" s="16">
        <v>14</v>
      </c>
      <c r="C1026" s="16">
        <v>1</v>
      </c>
      <c r="D1026" s="16" t="s">
        <v>642</v>
      </c>
      <c r="E1026" s="16" t="s">
        <v>659</v>
      </c>
      <c r="F1026" s="16">
        <v>4.7</v>
      </c>
      <c r="G1026" s="72">
        <f>+F1026-O1026/5</f>
        <v>4.0600000000000005</v>
      </c>
      <c r="H1026" s="73">
        <f>G1026*7%</f>
        <v>0.28420000000000006</v>
      </c>
      <c r="I1026" s="73">
        <f>G1026+H1026</f>
        <v>4.3442000000000007</v>
      </c>
      <c r="J1026" s="16">
        <v>27</v>
      </c>
      <c r="K1026" s="74">
        <f>I1026*J1026</f>
        <v>117.29340000000002</v>
      </c>
      <c r="L1026" s="72" t="s">
        <v>30</v>
      </c>
      <c r="M1026" s="16">
        <v>1</v>
      </c>
      <c r="N1026" s="16">
        <v>1.5</v>
      </c>
      <c r="O1026" s="75">
        <v>3.2</v>
      </c>
      <c r="P1026" s="75">
        <v>1500</v>
      </c>
      <c r="Q1026" s="76">
        <f>N1026*P1026</f>
        <v>2250</v>
      </c>
      <c r="R1026" s="74">
        <f>G1026*13</f>
        <v>52.780000000000008</v>
      </c>
      <c r="S1026" s="74">
        <f>+R1026+Q1026+K1026</f>
        <v>2420.0734000000002</v>
      </c>
      <c r="T1026" s="74">
        <f>S1026+S1027</f>
        <v>3015.0734000000002</v>
      </c>
      <c r="U1026" s="74">
        <f>T1026/C1026</f>
        <v>3015.0734000000002</v>
      </c>
      <c r="X1026" s="123">
        <f>U1026*1.65</f>
        <v>4974.87111</v>
      </c>
      <c r="Y1026" s="16">
        <v>4969</v>
      </c>
      <c r="Z1026" s="16">
        <f>Y1026*8</f>
        <v>39752</v>
      </c>
      <c r="AA1026" s="16">
        <f>Y1026*3.5</f>
        <v>17391.5</v>
      </c>
      <c r="AB1026" s="16">
        <f>Y1026*0.9</f>
        <v>4472.1000000000004</v>
      </c>
    </row>
    <row r="1027" spans="1:28" s="17" customFormat="1" x14ac:dyDescent="0.25">
      <c r="E1027" s="18" t="s">
        <v>974</v>
      </c>
      <c r="G1027" s="10">
        <f>+F1027-O1027/5</f>
        <v>0</v>
      </c>
      <c r="H1027" s="11">
        <f>G1027*7%</f>
        <v>0</v>
      </c>
      <c r="I1027" s="11">
        <f>G1027+H1027</f>
        <v>0</v>
      </c>
      <c r="J1027" s="13"/>
      <c r="K1027" s="7">
        <f>I1027*J1027</f>
        <v>0</v>
      </c>
      <c r="L1027" s="10" t="s">
        <v>30</v>
      </c>
      <c r="M1027" s="13">
        <v>20</v>
      </c>
      <c r="N1027" s="17">
        <v>1.7</v>
      </c>
      <c r="P1027" s="13">
        <v>350</v>
      </c>
      <c r="Q1027" s="9">
        <f>N1027*P1027</f>
        <v>595</v>
      </c>
      <c r="R1027" s="7">
        <f>G1027*13</f>
        <v>0</v>
      </c>
      <c r="S1027" s="7">
        <f>+R1027+Q1027+K1027</f>
        <v>595</v>
      </c>
      <c r="U1027" s="7" t="e">
        <f>T1027/B1027</f>
        <v>#DIV/0!</v>
      </c>
      <c r="X1027" s="117" t="e">
        <f>U1027*1.8</f>
        <v>#DIV/0!</v>
      </c>
      <c r="Z1027" s="17">
        <f>Y1027*8</f>
        <v>0</v>
      </c>
      <c r="AA1027" s="17">
        <f>Y1027*3.5</f>
        <v>0</v>
      </c>
      <c r="AB1027" s="17">
        <f>Y1027*0.9</f>
        <v>0</v>
      </c>
    </row>
    <row r="1028" spans="1:28" s="17" customFormat="1" x14ac:dyDescent="0.25">
      <c r="G1028" s="13"/>
      <c r="H1028" s="89"/>
      <c r="I1028" s="89"/>
      <c r="J1028" s="13"/>
      <c r="K1028" s="28"/>
      <c r="L1028" s="13"/>
      <c r="M1028" s="13"/>
      <c r="P1028" s="13"/>
      <c r="Q1028" s="28"/>
      <c r="R1028" s="28"/>
      <c r="S1028" s="28"/>
      <c r="U1028" s="28"/>
      <c r="X1028" s="117"/>
    </row>
    <row r="1029" spans="1:28" s="16" customFormat="1" x14ac:dyDescent="0.25">
      <c r="A1029" s="16">
        <v>258</v>
      </c>
      <c r="B1029" s="16">
        <v>14</v>
      </c>
      <c r="C1029" s="16">
        <v>1</v>
      </c>
      <c r="D1029" s="16" t="s">
        <v>642</v>
      </c>
      <c r="E1029" s="16" t="s">
        <v>661</v>
      </c>
      <c r="F1029" s="16">
        <v>4</v>
      </c>
      <c r="G1029" s="72">
        <f>+F1029-O1029/5</f>
        <v>3.65</v>
      </c>
      <c r="H1029" s="73">
        <f>G1029*7%</f>
        <v>0.2555</v>
      </c>
      <c r="I1029" s="73">
        <f>G1029+H1029</f>
        <v>3.9055</v>
      </c>
      <c r="J1029" s="16">
        <v>27</v>
      </c>
      <c r="K1029" s="74">
        <f>I1029*J1029</f>
        <v>105.4485</v>
      </c>
      <c r="L1029" s="72" t="s">
        <v>30</v>
      </c>
      <c r="M1029" s="16">
        <v>1</v>
      </c>
      <c r="N1029" s="16">
        <v>1.5</v>
      </c>
      <c r="O1029" s="75">
        <v>1.75</v>
      </c>
      <c r="P1029" s="75">
        <v>1500</v>
      </c>
      <c r="Q1029" s="76">
        <f>N1029*P1029</f>
        <v>2250</v>
      </c>
      <c r="R1029" s="74">
        <f>G1029*13</f>
        <v>47.449999999999996</v>
      </c>
      <c r="S1029" s="74">
        <f>+R1029+Q1029+K1029</f>
        <v>2402.8984999999998</v>
      </c>
      <c r="T1029" s="74">
        <f>S1029+S1030</f>
        <v>2449.1484999999998</v>
      </c>
      <c r="U1029" s="74">
        <f>T1029/C1029</f>
        <v>2449.1484999999998</v>
      </c>
      <c r="X1029" s="123">
        <f>U1029*1.65</f>
        <v>4041.0950249999996</v>
      </c>
      <c r="Y1029" s="16">
        <v>4039</v>
      </c>
      <c r="Z1029" s="16">
        <f>Y1029*8</f>
        <v>32312</v>
      </c>
      <c r="AA1029" s="16">
        <f>Y1029*3.5</f>
        <v>14136.5</v>
      </c>
      <c r="AB1029" s="16">
        <f>Y1029*0.9</f>
        <v>3635.1</v>
      </c>
    </row>
    <row r="1030" spans="1:28" s="17" customFormat="1" x14ac:dyDescent="0.25">
      <c r="E1030" s="18" t="s">
        <v>975</v>
      </c>
      <c r="G1030" s="10">
        <f>+F1030-O1030/5</f>
        <v>0</v>
      </c>
      <c r="H1030" s="11">
        <f>G1030*7%</f>
        <v>0</v>
      </c>
      <c r="I1030" s="11">
        <f>G1030+H1030</f>
        <v>0</v>
      </c>
      <c r="J1030" s="13"/>
      <c r="K1030" s="7">
        <f>I1030*J1030</f>
        <v>0</v>
      </c>
      <c r="L1030" s="10" t="s">
        <v>30</v>
      </c>
      <c r="M1030" s="13">
        <v>62</v>
      </c>
      <c r="N1030" s="17">
        <v>0.25</v>
      </c>
      <c r="P1030" s="13">
        <v>185</v>
      </c>
      <c r="Q1030" s="9">
        <f>N1030*P1030</f>
        <v>46.25</v>
      </c>
      <c r="R1030" s="7">
        <f>G1030*13</f>
        <v>0</v>
      </c>
      <c r="S1030" s="7">
        <f>+R1030+Q1030+K1030</f>
        <v>46.25</v>
      </c>
      <c r="U1030" s="7" t="e">
        <f>T1030/B1030</f>
        <v>#DIV/0!</v>
      </c>
      <c r="X1030" s="117" t="e">
        <f>U1030*1.8</f>
        <v>#DIV/0!</v>
      </c>
      <c r="Z1030" s="17">
        <f>Y1030*8</f>
        <v>0</v>
      </c>
      <c r="AA1030" s="17">
        <f>Y1030*3.5</f>
        <v>0</v>
      </c>
      <c r="AB1030" s="17">
        <f>Y1030*0.9</f>
        <v>0</v>
      </c>
    </row>
    <row r="1032" spans="1:28" s="16" customFormat="1" x14ac:dyDescent="0.25">
      <c r="A1032" s="16">
        <v>259</v>
      </c>
      <c r="B1032" s="16">
        <v>14</v>
      </c>
      <c r="C1032" s="16">
        <v>1</v>
      </c>
      <c r="D1032" s="16" t="s">
        <v>642</v>
      </c>
      <c r="E1032" s="16" t="s">
        <v>662</v>
      </c>
      <c r="F1032" s="16">
        <v>4</v>
      </c>
      <c r="G1032" s="72">
        <f>+F1032-O1032/5</f>
        <v>3.63</v>
      </c>
      <c r="H1032" s="73">
        <f>G1032*7%</f>
        <v>0.25409999999999999</v>
      </c>
      <c r="I1032" s="73">
        <f>G1032+H1032</f>
        <v>3.8841000000000001</v>
      </c>
      <c r="J1032" s="16">
        <v>27</v>
      </c>
      <c r="K1032" s="74">
        <f>I1032*J1032</f>
        <v>104.8707</v>
      </c>
      <c r="L1032" s="72" t="s">
        <v>30</v>
      </c>
      <c r="M1032" s="16">
        <v>1</v>
      </c>
      <c r="N1032" s="16">
        <v>1.5</v>
      </c>
      <c r="O1032" s="75">
        <v>1.85</v>
      </c>
      <c r="P1032" s="75">
        <v>1500</v>
      </c>
      <c r="Q1032" s="76">
        <f>N1032*P1032</f>
        <v>2250</v>
      </c>
      <c r="R1032" s="74">
        <f>G1032*13</f>
        <v>47.19</v>
      </c>
      <c r="S1032" s="74">
        <f>+R1032+Q1032+K1032</f>
        <v>2402.0607</v>
      </c>
      <c r="T1032" s="74">
        <f>S1032+S1033</f>
        <v>2493.0607</v>
      </c>
      <c r="U1032" s="74">
        <f>T1032/C1032</f>
        <v>2493.0607</v>
      </c>
      <c r="X1032" s="123">
        <f>U1032*1.65</f>
        <v>4113.5501549999999</v>
      </c>
      <c r="Y1032" s="16">
        <v>4109</v>
      </c>
      <c r="Z1032" s="16">
        <f>Y1032*8</f>
        <v>32872</v>
      </c>
      <c r="AA1032" s="16">
        <f>Y1032*3.5</f>
        <v>14381.5</v>
      </c>
      <c r="AB1032" s="16">
        <f>Y1032*0.9</f>
        <v>3698.1</v>
      </c>
    </row>
    <row r="1033" spans="1:28" s="17" customFormat="1" x14ac:dyDescent="0.25">
      <c r="E1033" s="18" t="s">
        <v>976</v>
      </c>
      <c r="G1033" s="10">
        <f>+F1033-O1033/5</f>
        <v>0</v>
      </c>
      <c r="H1033" s="11">
        <f>G1033*7%</f>
        <v>0</v>
      </c>
      <c r="I1033" s="11">
        <f>G1033+H1033</f>
        <v>0</v>
      </c>
      <c r="J1033" s="13"/>
      <c r="K1033" s="7">
        <f>I1033*J1033</f>
        <v>0</v>
      </c>
      <c r="L1033" s="10" t="s">
        <v>30</v>
      </c>
      <c r="M1033" s="13">
        <v>30</v>
      </c>
      <c r="N1033" s="17">
        <v>0.35</v>
      </c>
      <c r="P1033" s="13">
        <v>260</v>
      </c>
      <c r="Q1033" s="9">
        <f>N1033*P1033</f>
        <v>91</v>
      </c>
      <c r="R1033" s="7">
        <f>G1033*13</f>
        <v>0</v>
      </c>
      <c r="S1033" s="7">
        <f>+R1033+Q1033+K1033</f>
        <v>91</v>
      </c>
      <c r="U1033" s="7" t="e">
        <f>T1033/B1033</f>
        <v>#DIV/0!</v>
      </c>
      <c r="X1033" s="117" t="e">
        <f>U1033*1.8</f>
        <v>#DIV/0!</v>
      </c>
      <c r="Z1033" s="17">
        <f>Y1033*8</f>
        <v>0</v>
      </c>
      <c r="AA1033" s="17">
        <f>Y1033*3.5</f>
        <v>0</v>
      </c>
      <c r="AB1033" s="17">
        <f>Y1033*0.9</f>
        <v>0</v>
      </c>
    </row>
    <row r="1035" spans="1:28" s="16" customFormat="1" x14ac:dyDescent="0.25">
      <c r="A1035" s="16">
        <v>260</v>
      </c>
      <c r="B1035" s="16">
        <v>14</v>
      </c>
      <c r="C1035" s="16">
        <v>1</v>
      </c>
      <c r="D1035" s="16" t="s">
        <v>642</v>
      </c>
      <c r="E1035" s="16" t="s">
        <v>663</v>
      </c>
      <c r="F1035" s="16">
        <v>4.5</v>
      </c>
      <c r="G1035" s="72">
        <f>+F1035-O1035/5</f>
        <v>4.12</v>
      </c>
      <c r="H1035" s="73">
        <f>G1035*7%</f>
        <v>0.28840000000000005</v>
      </c>
      <c r="I1035" s="73">
        <f>G1035+H1035</f>
        <v>4.4084000000000003</v>
      </c>
      <c r="J1035" s="16">
        <v>27</v>
      </c>
      <c r="K1035" s="74">
        <f>I1035*J1035</f>
        <v>119.02680000000001</v>
      </c>
      <c r="L1035" s="72" t="s">
        <v>30</v>
      </c>
      <c r="M1035" s="16">
        <v>1</v>
      </c>
      <c r="N1035" s="16">
        <v>1.5</v>
      </c>
      <c r="O1035" s="75">
        <v>1.9</v>
      </c>
      <c r="P1035" s="75">
        <v>1500</v>
      </c>
      <c r="Q1035" s="76">
        <f>N1035*P1035</f>
        <v>2250</v>
      </c>
      <c r="R1035" s="74">
        <f>G1035*13</f>
        <v>53.56</v>
      </c>
      <c r="S1035" s="74">
        <f>+R1035+Q1035+K1035</f>
        <v>2422.5868</v>
      </c>
      <c r="T1035" s="74">
        <f>S1035+S1036</f>
        <v>2496.5868</v>
      </c>
      <c r="U1035" s="74">
        <f>T1035/C1035</f>
        <v>2496.5868</v>
      </c>
      <c r="X1035" s="123">
        <f>U1035*1.65</f>
        <v>4119.3682200000003</v>
      </c>
      <c r="Y1035" s="16">
        <v>4119</v>
      </c>
      <c r="Z1035" s="16">
        <f>Y1035*8</f>
        <v>32952</v>
      </c>
      <c r="AA1035" s="16">
        <f>Y1035*3.5</f>
        <v>14416.5</v>
      </c>
      <c r="AB1035" s="16">
        <f>Y1035*0.9</f>
        <v>3707.1</v>
      </c>
    </row>
    <row r="1036" spans="1:28" s="17" customFormat="1" x14ac:dyDescent="0.25">
      <c r="E1036" s="18" t="s">
        <v>977</v>
      </c>
      <c r="G1036" s="10">
        <f>+F1036-O1036/5</f>
        <v>0</v>
      </c>
      <c r="H1036" s="11">
        <f>G1036*7%</f>
        <v>0</v>
      </c>
      <c r="I1036" s="11">
        <f>G1036+H1036</f>
        <v>0</v>
      </c>
      <c r="J1036" s="13"/>
      <c r="K1036" s="7">
        <f>I1036*J1036</f>
        <v>0</v>
      </c>
      <c r="L1036" s="10" t="s">
        <v>30</v>
      </c>
      <c r="M1036" s="13">
        <v>80</v>
      </c>
      <c r="N1036" s="17">
        <v>0.4</v>
      </c>
      <c r="P1036" s="13">
        <v>185</v>
      </c>
      <c r="Q1036" s="9">
        <f>N1036*P1036</f>
        <v>74</v>
      </c>
      <c r="R1036" s="7">
        <f>G1036*13</f>
        <v>0</v>
      </c>
      <c r="S1036" s="7">
        <f>+R1036+Q1036+K1036</f>
        <v>74</v>
      </c>
      <c r="U1036" s="7" t="e">
        <f>T1036/B1036</f>
        <v>#DIV/0!</v>
      </c>
      <c r="X1036" s="117" t="e">
        <f>U1036*1.8</f>
        <v>#DIV/0!</v>
      </c>
      <c r="Z1036" s="17">
        <f>Y1036*8</f>
        <v>0</v>
      </c>
      <c r="AA1036" s="17">
        <f>Y1036*3.5</f>
        <v>0</v>
      </c>
      <c r="AB1036" s="17">
        <f>Y1036*0.9</f>
        <v>0</v>
      </c>
    </row>
    <row r="1038" spans="1:28" s="16" customFormat="1" x14ac:dyDescent="0.25">
      <c r="A1038" s="16">
        <v>261</v>
      </c>
      <c r="B1038" s="16">
        <v>14</v>
      </c>
      <c r="C1038" s="16">
        <v>1</v>
      </c>
      <c r="D1038" s="16" t="s">
        <v>642</v>
      </c>
      <c r="E1038" s="16" t="s">
        <v>664</v>
      </c>
      <c r="F1038" s="16">
        <v>4</v>
      </c>
      <c r="G1038" s="72">
        <f>+F1038-O1038/5</f>
        <v>3.64</v>
      </c>
      <c r="H1038" s="73">
        <f>G1038*7%</f>
        <v>0.25480000000000003</v>
      </c>
      <c r="I1038" s="73">
        <f>G1038+H1038</f>
        <v>3.8948</v>
      </c>
      <c r="J1038" s="16">
        <v>27</v>
      </c>
      <c r="K1038" s="74">
        <f>I1038*J1038</f>
        <v>105.1596</v>
      </c>
      <c r="L1038" s="72" t="s">
        <v>30</v>
      </c>
      <c r="M1038" s="16">
        <v>1</v>
      </c>
      <c r="N1038" s="16">
        <v>1.5</v>
      </c>
      <c r="O1038" s="75">
        <v>1.8</v>
      </c>
      <c r="P1038" s="75">
        <v>1500</v>
      </c>
      <c r="Q1038" s="76">
        <f>N1038*P1038</f>
        <v>2250</v>
      </c>
      <c r="R1038" s="74">
        <f>G1038*13</f>
        <v>47.32</v>
      </c>
      <c r="S1038" s="74">
        <f>+R1038+Q1038+K1038</f>
        <v>2402.4796000000001</v>
      </c>
      <c r="T1038" s="74">
        <f>S1038+S1039</f>
        <v>2438.4796000000001</v>
      </c>
      <c r="U1038" s="74">
        <f>T1038/C1038</f>
        <v>2438.4796000000001</v>
      </c>
      <c r="X1038" s="123">
        <f>U1038*1.65</f>
        <v>4023.49134</v>
      </c>
      <c r="Y1038" s="16">
        <v>4019</v>
      </c>
      <c r="Z1038" s="16">
        <f>Y1038*8</f>
        <v>32152</v>
      </c>
      <c r="AA1038" s="16">
        <f>Y1038*3.5</f>
        <v>14066.5</v>
      </c>
      <c r="AB1038" s="16">
        <f>Y1038*0.9</f>
        <v>3617.1</v>
      </c>
    </row>
    <row r="1039" spans="1:28" s="17" customFormat="1" x14ac:dyDescent="0.25">
      <c r="E1039" s="18" t="s">
        <v>978</v>
      </c>
      <c r="G1039" s="10">
        <f>+F1039-O1039/5</f>
        <v>0</v>
      </c>
      <c r="H1039" s="11">
        <f>G1039*7%</f>
        <v>0</v>
      </c>
      <c r="I1039" s="11">
        <f>G1039+H1039</f>
        <v>0</v>
      </c>
      <c r="J1039" s="13"/>
      <c r="K1039" s="7">
        <f>I1039*J1039</f>
        <v>0</v>
      </c>
      <c r="L1039" s="10" t="s">
        <v>30</v>
      </c>
      <c r="M1039" s="13">
        <v>80</v>
      </c>
      <c r="N1039" s="17">
        <v>0.3</v>
      </c>
      <c r="P1039" s="13">
        <v>120</v>
      </c>
      <c r="Q1039" s="9">
        <f>N1039*P1039</f>
        <v>36</v>
      </c>
      <c r="R1039" s="7">
        <f>G1039*13</f>
        <v>0</v>
      </c>
      <c r="S1039" s="7">
        <f>+R1039+Q1039+K1039</f>
        <v>36</v>
      </c>
      <c r="U1039" s="7" t="e">
        <f>T1039/B1039</f>
        <v>#DIV/0!</v>
      </c>
      <c r="X1039" s="117" t="e">
        <f>U1039*1.8</f>
        <v>#DIV/0!</v>
      </c>
      <c r="Z1039" s="17">
        <f>Y1039*8</f>
        <v>0</v>
      </c>
      <c r="AA1039" s="17">
        <f>Y1039*3.5</f>
        <v>0</v>
      </c>
      <c r="AB1039" s="17">
        <f>Y1039*0.9</f>
        <v>0</v>
      </c>
    </row>
    <row r="1041" spans="1:28" s="16" customFormat="1" x14ac:dyDescent="0.25">
      <c r="A1041" s="16">
        <v>262</v>
      </c>
      <c r="B1041" s="16">
        <v>14</v>
      </c>
      <c r="C1041" s="16">
        <v>1</v>
      </c>
      <c r="D1041" s="16" t="s">
        <v>642</v>
      </c>
      <c r="E1041" s="16" t="s">
        <v>665</v>
      </c>
      <c r="F1041" s="16">
        <v>3.3</v>
      </c>
      <c r="G1041" s="72">
        <f>+F1041-O1041/5</f>
        <v>2.8099999999999996</v>
      </c>
      <c r="H1041" s="73">
        <f>G1041*7%</f>
        <v>0.19669999999999999</v>
      </c>
      <c r="I1041" s="73">
        <f>G1041+H1041</f>
        <v>3.0066999999999995</v>
      </c>
      <c r="J1041" s="16">
        <v>27</v>
      </c>
      <c r="K1041" s="74">
        <f>I1041*J1041</f>
        <v>81.18089999999998</v>
      </c>
      <c r="L1041" s="72" t="s">
        <v>30</v>
      </c>
      <c r="M1041" s="16">
        <v>1</v>
      </c>
      <c r="N1041" s="16">
        <v>2</v>
      </c>
      <c r="O1041" s="75">
        <v>2.4500000000000002</v>
      </c>
      <c r="P1041" s="75">
        <v>3000</v>
      </c>
      <c r="Q1041" s="76">
        <f>N1041*P1041</f>
        <v>6000</v>
      </c>
      <c r="R1041" s="74">
        <f>G1041*13</f>
        <v>36.529999999999994</v>
      </c>
      <c r="S1041" s="74">
        <f>+R1041+Q1041+K1041</f>
        <v>6117.7109</v>
      </c>
      <c r="T1041" s="74">
        <f>S1041+S1042</f>
        <v>6234.7109</v>
      </c>
      <c r="U1041" s="74">
        <f>T1041/C1041</f>
        <v>6234.7109</v>
      </c>
      <c r="X1041" s="123">
        <f>U1041*1.65</f>
        <v>10287.272985</v>
      </c>
      <c r="Y1041" s="16">
        <v>10289</v>
      </c>
      <c r="Z1041" s="16">
        <f>Y1041*8</f>
        <v>82312</v>
      </c>
      <c r="AA1041" s="16">
        <f>Y1041*3.5</f>
        <v>36011.5</v>
      </c>
      <c r="AB1041" s="16">
        <f>Y1041*0.9</f>
        <v>9260.1</v>
      </c>
    </row>
    <row r="1042" spans="1:28" s="17" customFormat="1" x14ac:dyDescent="0.25">
      <c r="E1042" s="18" t="s">
        <v>979</v>
      </c>
      <c r="G1042" s="10">
        <f>+F1042-O1042/5</f>
        <v>0</v>
      </c>
      <c r="H1042" s="11">
        <f>G1042*7%</f>
        <v>0</v>
      </c>
      <c r="I1042" s="11">
        <f>G1042+H1042</f>
        <v>0</v>
      </c>
      <c r="J1042" s="13"/>
      <c r="K1042" s="7">
        <f>I1042*J1042</f>
        <v>0</v>
      </c>
      <c r="L1042" s="10" t="s">
        <v>30</v>
      </c>
      <c r="M1042" s="13">
        <v>44</v>
      </c>
      <c r="N1042" s="17">
        <v>0.45</v>
      </c>
      <c r="P1042" s="13">
        <v>260</v>
      </c>
      <c r="Q1042" s="9">
        <f>N1042*P1042</f>
        <v>117</v>
      </c>
      <c r="R1042" s="7">
        <f>G1042*13</f>
        <v>0</v>
      </c>
      <c r="S1042" s="7">
        <f>+R1042+Q1042+K1042</f>
        <v>117</v>
      </c>
      <c r="U1042" s="7" t="e">
        <f>T1042/B1042</f>
        <v>#DIV/0!</v>
      </c>
      <c r="X1042" s="117" t="e">
        <f>U1042*1.8</f>
        <v>#DIV/0!</v>
      </c>
      <c r="Z1042" s="17">
        <f>Y1042*8</f>
        <v>0</v>
      </c>
      <c r="AA1042" s="17">
        <f>Y1042*3.5</f>
        <v>0</v>
      </c>
      <c r="AB1042" s="17">
        <f>Y1042*0.9</f>
        <v>0</v>
      </c>
    </row>
    <row r="1043" spans="1:28" s="18" customFormat="1" x14ac:dyDescent="0.25">
      <c r="X1043" s="116"/>
    </row>
    <row r="1044" spans="1:28" s="16" customFormat="1" x14ac:dyDescent="0.25">
      <c r="A1044" s="16">
        <v>263</v>
      </c>
      <c r="B1044" s="16">
        <v>14</v>
      </c>
      <c r="C1044" s="16">
        <v>1</v>
      </c>
      <c r="D1044" s="16" t="s">
        <v>642</v>
      </c>
      <c r="E1044" s="16" t="s">
        <v>666</v>
      </c>
      <c r="F1044" s="16">
        <v>4.8</v>
      </c>
      <c r="G1044" s="72">
        <f>+F1044-O1044/5</f>
        <v>4.3899999999999997</v>
      </c>
      <c r="H1044" s="73">
        <f>G1044*7%</f>
        <v>0.30730000000000002</v>
      </c>
      <c r="I1044" s="73">
        <f>G1044+H1044</f>
        <v>4.6972999999999994</v>
      </c>
      <c r="J1044" s="16">
        <v>27</v>
      </c>
      <c r="K1044" s="74">
        <f>I1044*J1044</f>
        <v>126.82709999999999</v>
      </c>
      <c r="L1044" s="72" t="s">
        <v>30</v>
      </c>
      <c r="M1044" s="16">
        <v>1</v>
      </c>
      <c r="N1044" s="16">
        <v>1.5</v>
      </c>
      <c r="O1044" s="75">
        <v>2.0499999999999998</v>
      </c>
      <c r="P1044" s="75">
        <v>1500</v>
      </c>
      <c r="Q1044" s="76">
        <f>N1044*P1044</f>
        <v>2250</v>
      </c>
      <c r="R1044" s="74">
        <f>G1044*13</f>
        <v>57.069999999999993</v>
      </c>
      <c r="S1044" s="74">
        <f>+R1044+Q1044+K1044</f>
        <v>2433.8971000000001</v>
      </c>
      <c r="T1044" s="74">
        <f>S1044+S1045</f>
        <v>2576.8971000000001</v>
      </c>
      <c r="U1044" s="74">
        <f>T1044/C1044</f>
        <v>2576.8971000000001</v>
      </c>
      <c r="X1044" s="123">
        <f>U1044*1.65</f>
        <v>4251.8802150000001</v>
      </c>
      <c r="Y1044" s="16">
        <v>4249</v>
      </c>
      <c r="Z1044" s="16">
        <f>Y1044*8</f>
        <v>33992</v>
      </c>
      <c r="AA1044" s="16">
        <f>Y1044*3.5</f>
        <v>14871.5</v>
      </c>
      <c r="AB1044" s="16">
        <f>Y1044*0.9</f>
        <v>3824.1</v>
      </c>
    </row>
    <row r="1045" spans="1:28" s="17" customFormat="1" x14ac:dyDescent="0.25">
      <c r="E1045" s="18" t="s">
        <v>980</v>
      </c>
      <c r="G1045" s="10">
        <f>+F1045-O1045/5</f>
        <v>0</v>
      </c>
      <c r="H1045" s="11">
        <f>G1045*7%</f>
        <v>0</v>
      </c>
      <c r="I1045" s="11">
        <f>G1045+H1045</f>
        <v>0</v>
      </c>
      <c r="J1045" s="13"/>
      <c r="K1045" s="7">
        <f>I1045*J1045</f>
        <v>0</v>
      </c>
      <c r="L1045" s="10" t="s">
        <v>30</v>
      </c>
      <c r="M1045" s="13">
        <v>46</v>
      </c>
      <c r="N1045" s="17">
        <v>0.55000000000000004</v>
      </c>
      <c r="P1045" s="13">
        <v>260</v>
      </c>
      <c r="Q1045" s="9">
        <f>N1045*P1045</f>
        <v>143</v>
      </c>
      <c r="R1045" s="7">
        <f>G1045*13</f>
        <v>0</v>
      </c>
      <c r="S1045" s="7">
        <f>+R1045+Q1045+K1045</f>
        <v>143</v>
      </c>
      <c r="U1045" s="7" t="e">
        <f>T1045/B1045</f>
        <v>#DIV/0!</v>
      </c>
      <c r="X1045" s="117" t="e">
        <f>U1045*1.8</f>
        <v>#DIV/0!</v>
      </c>
      <c r="Z1045" s="17">
        <f>Y1045*8</f>
        <v>0</v>
      </c>
      <c r="AA1045" s="17">
        <f>Y1045*3.5</f>
        <v>0</v>
      </c>
      <c r="AB1045" s="17">
        <f>Y1045*0.9</f>
        <v>0</v>
      </c>
    </row>
    <row r="1047" spans="1:28" s="16" customFormat="1" x14ac:dyDescent="0.25">
      <c r="A1047" s="16">
        <v>264</v>
      </c>
      <c r="B1047" s="16">
        <v>14</v>
      </c>
      <c r="C1047" s="16">
        <v>1</v>
      </c>
      <c r="D1047" s="16" t="s">
        <v>642</v>
      </c>
      <c r="E1047" s="16" t="s">
        <v>667</v>
      </c>
      <c r="F1047" s="16">
        <v>4.5999999999999996</v>
      </c>
      <c r="G1047" s="72">
        <f>+F1047-O1047/5</f>
        <v>4.2399999999999993</v>
      </c>
      <c r="H1047" s="73">
        <f>G1047*7%</f>
        <v>0.29680000000000001</v>
      </c>
      <c r="I1047" s="73">
        <f>G1047+H1047</f>
        <v>4.5367999999999995</v>
      </c>
      <c r="J1047" s="16">
        <v>27</v>
      </c>
      <c r="K1047" s="74">
        <f>I1047*J1047</f>
        <v>122.49359999999999</v>
      </c>
      <c r="L1047" s="72" t="s">
        <v>30</v>
      </c>
      <c r="M1047" s="16">
        <v>1</v>
      </c>
      <c r="N1047" s="16">
        <v>1.5</v>
      </c>
      <c r="O1047" s="75">
        <v>1.8</v>
      </c>
      <c r="P1047" s="75">
        <v>1500</v>
      </c>
      <c r="Q1047" s="76">
        <f>N1047*P1047</f>
        <v>2250</v>
      </c>
      <c r="R1047" s="74">
        <f>G1047*13</f>
        <v>55.11999999999999</v>
      </c>
      <c r="S1047" s="74">
        <f>+R1047+Q1047+K1047</f>
        <v>2427.6135999999997</v>
      </c>
      <c r="T1047" s="74">
        <f>S1047+S1048</f>
        <v>2505.6135999999997</v>
      </c>
      <c r="U1047" s="74">
        <f>T1047/C1047</f>
        <v>2505.6135999999997</v>
      </c>
      <c r="X1047" s="123">
        <f>U1047*1.65</f>
        <v>4134.2624399999995</v>
      </c>
      <c r="Y1047" s="16">
        <v>4129</v>
      </c>
      <c r="Z1047" s="16">
        <f>Y1047*8</f>
        <v>33032</v>
      </c>
      <c r="AA1047" s="16">
        <f>Y1047*3.5</f>
        <v>14451.5</v>
      </c>
      <c r="AB1047" s="16">
        <f>Y1047*0.9</f>
        <v>3716.1</v>
      </c>
    </row>
    <row r="1048" spans="1:28" s="17" customFormat="1" x14ac:dyDescent="0.25">
      <c r="E1048" s="18" t="s">
        <v>981</v>
      </c>
      <c r="G1048" s="10">
        <f>+F1048-O1048/5</f>
        <v>0</v>
      </c>
      <c r="H1048" s="11">
        <f>G1048*7%</f>
        <v>0</v>
      </c>
      <c r="I1048" s="11">
        <f>G1048+H1048</f>
        <v>0</v>
      </c>
      <c r="J1048" s="13"/>
      <c r="K1048" s="7">
        <f>I1048*J1048</f>
        <v>0</v>
      </c>
      <c r="L1048" s="10" t="s">
        <v>30</v>
      </c>
      <c r="M1048" s="13">
        <v>16</v>
      </c>
      <c r="N1048" s="17">
        <v>0.3</v>
      </c>
      <c r="P1048" s="13">
        <v>260</v>
      </c>
      <c r="Q1048" s="9">
        <f>N1048*P1048</f>
        <v>78</v>
      </c>
      <c r="R1048" s="7">
        <f>G1048*13</f>
        <v>0</v>
      </c>
      <c r="S1048" s="7">
        <f>+R1048+Q1048+K1048</f>
        <v>78</v>
      </c>
      <c r="U1048" s="7" t="e">
        <f>T1048/B1048</f>
        <v>#DIV/0!</v>
      </c>
      <c r="X1048" s="117" t="e">
        <f>U1048*1.8</f>
        <v>#DIV/0!</v>
      </c>
      <c r="Z1048" s="17">
        <f>Y1048*8</f>
        <v>0</v>
      </c>
      <c r="AA1048" s="17">
        <f>Y1048*3.5</f>
        <v>0</v>
      </c>
      <c r="AB1048" s="17">
        <f>Y1048*0.9</f>
        <v>0</v>
      </c>
    </row>
    <row r="1050" spans="1:28" s="16" customFormat="1" x14ac:dyDescent="0.25">
      <c r="A1050" s="16">
        <v>265</v>
      </c>
      <c r="B1050" s="16">
        <v>14</v>
      </c>
      <c r="C1050" s="16">
        <v>1</v>
      </c>
      <c r="D1050" s="16" t="s">
        <v>642</v>
      </c>
      <c r="E1050" s="16" t="s">
        <v>668</v>
      </c>
      <c r="F1050" s="16">
        <v>3.1</v>
      </c>
      <c r="G1050" s="72">
        <f>+F1050-O1050/5</f>
        <v>2.75</v>
      </c>
      <c r="H1050" s="73">
        <f>G1050*7%</f>
        <v>0.1925</v>
      </c>
      <c r="I1050" s="73">
        <f>G1050+H1050</f>
        <v>2.9424999999999999</v>
      </c>
      <c r="J1050" s="16">
        <v>27</v>
      </c>
      <c r="K1050" s="74">
        <f>I1050*J1050</f>
        <v>79.447499999999991</v>
      </c>
      <c r="L1050" s="72" t="s">
        <v>30</v>
      </c>
      <c r="M1050" s="16">
        <v>1</v>
      </c>
      <c r="N1050" s="16">
        <v>1.5</v>
      </c>
      <c r="O1050" s="75">
        <v>1.75</v>
      </c>
      <c r="P1050" s="75">
        <v>1500</v>
      </c>
      <c r="Q1050" s="76">
        <f>N1050*P1050</f>
        <v>2250</v>
      </c>
      <c r="R1050" s="74">
        <f>G1050*13</f>
        <v>35.75</v>
      </c>
      <c r="S1050" s="74">
        <f>+R1050+Q1050+K1050</f>
        <v>2365.1975000000002</v>
      </c>
      <c r="T1050" s="74">
        <f>S1050+S1051</f>
        <v>2395.1975000000002</v>
      </c>
      <c r="U1050" s="74">
        <f>T1050/C1050</f>
        <v>2395.1975000000002</v>
      </c>
      <c r="X1050" s="123">
        <f>U1050*1.65</f>
        <v>3952.075875</v>
      </c>
      <c r="Y1050" s="16">
        <v>3949</v>
      </c>
      <c r="Z1050" s="16">
        <f>Y1050*8</f>
        <v>31592</v>
      </c>
      <c r="AA1050" s="16">
        <f>Y1050*3.5</f>
        <v>13821.5</v>
      </c>
      <c r="AB1050" s="16">
        <f>Y1050*0.9</f>
        <v>3554.1</v>
      </c>
    </row>
    <row r="1051" spans="1:28" s="17" customFormat="1" x14ac:dyDescent="0.25">
      <c r="E1051" s="18" t="s">
        <v>982</v>
      </c>
      <c r="G1051" s="10">
        <f>+F1051-O1051/5</f>
        <v>0</v>
      </c>
      <c r="H1051" s="11">
        <f>G1051*7%</f>
        <v>0</v>
      </c>
      <c r="I1051" s="11">
        <f>G1051+H1051</f>
        <v>0</v>
      </c>
      <c r="J1051" s="13"/>
      <c r="K1051" s="7">
        <f>I1051*J1051</f>
        <v>0</v>
      </c>
      <c r="L1051" s="10" t="s">
        <v>30</v>
      </c>
      <c r="M1051" s="13">
        <v>64</v>
      </c>
      <c r="N1051" s="17">
        <v>0.25</v>
      </c>
      <c r="P1051" s="13">
        <v>120</v>
      </c>
      <c r="Q1051" s="9">
        <f>N1051*P1051</f>
        <v>30</v>
      </c>
      <c r="R1051" s="7">
        <f>G1051*13</f>
        <v>0</v>
      </c>
      <c r="S1051" s="7">
        <f>+R1051+Q1051+K1051</f>
        <v>30</v>
      </c>
      <c r="U1051" s="7" t="e">
        <f>T1051/B1051</f>
        <v>#DIV/0!</v>
      </c>
      <c r="X1051" s="117" t="e">
        <f>U1051*1.8</f>
        <v>#DIV/0!</v>
      </c>
      <c r="Z1051" s="17">
        <f>Y1051*8</f>
        <v>0</v>
      </c>
      <c r="AA1051" s="17">
        <f>Y1051*3.5</f>
        <v>0</v>
      </c>
      <c r="AB1051" s="17">
        <f>Y1051*0.9</f>
        <v>0</v>
      </c>
    </row>
    <row r="1053" spans="1:28" s="16" customFormat="1" x14ac:dyDescent="0.25">
      <c r="A1053" s="16">
        <v>266</v>
      </c>
      <c r="B1053" s="16">
        <v>14</v>
      </c>
      <c r="C1053" s="16">
        <v>1</v>
      </c>
      <c r="D1053" s="16" t="s">
        <v>642</v>
      </c>
      <c r="E1053" s="16" t="s">
        <v>669</v>
      </c>
      <c r="F1053" s="16">
        <v>4</v>
      </c>
      <c r="G1053" s="72">
        <f>+F1053-O1053/5</f>
        <v>3.58</v>
      </c>
      <c r="H1053" s="73">
        <f>G1053*7%</f>
        <v>0.25060000000000004</v>
      </c>
      <c r="I1053" s="73">
        <f>G1053+H1053</f>
        <v>3.8306</v>
      </c>
      <c r="J1053" s="16">
        <v>27</v>
      </c>
      <c r="K1053" s="74">
        <f>I1053*J1053</f>
        <v>103.42619999999999</v>
      </c>
      <c r="L1053" s="72" t="s">
        <v>30</v>
      </c>
      <c r="M1053" s="16">
        <v>1</v>
      </c>
      <c r="N1053" s="16">
        <v>1.5</v>
      </c>
      <c r="O1053" s="75">
        <v>2.1</v>
      </c>
      <c r="P1053" s="75">
        <v>1500</v>
      </c>
      <c r="Q1053" s="76">
        <f>N1053*P1053</f>
        <v>2250</v>
      </c>
      <c r="R1053" s="74">
        <f>G1053*13</f>
        <v>46.54</v>
      </c>
      <c r="S1053" s="74">
        <f>+R1053+Q1053+K1053</f>
        <v>2399.9661999999998</v>
      </c>
      <c r="T1053" s="74">
        <f>S1053+S1054</f>
        <v>2609.9661999999998</v>
      </c>
      <c r="U1053" s="74">
        <f>T1053/C1053</f>
        <v>2609.9661999999998</v>
      </c>
      <c r="X1053" s="123">
        <f>U1053*1.65</f>
        <v>4306.4442299999992</v>
      </c>
      <c r="Y1053" s="16">
        <v>4309</v>
      </c>
      <c r="Z1053" s="16">
        <f>Y1053*8</f>
        <v>34472</v>
      </c>
      <c r="AA1053" s="16">
        <f>Y1053*3.5</f>
        <v>15081.5</v>
      </c>
      <c r="AB1053" s="16">
        <f>Y1053*0.9</f>
        <v>3878.1</v>
      </c>
    </row>
    <row r="1054" spans="1:28" s="17" customFormat="1" x14ac:dyDescent="0.25">
      <c r="E1054" s="18" t="s">
        <v>983</v>
      </c>
      <c r="G1054" s="10">
        <f>+F1054-O1054/5</f>
        <v>0</v>
      </c>
      <c r="H1054" s="11">
        <f>G1054*7%</f>
        <v>0</v>
      </c>
      <c r="I1054" s="11">
        <f>G1054+H1054</f>
        <v>0</v>
      </c>
      <c r="J1054" s="13"/>
      <c r="K1054" s="7">
        <f>I1054*J1054</f>
        <v>0</v>
      </c>
      <c r="L1054" s="10" t="s">
        <v>30</v>
      </c>
      <c r="M1054" s="13">
        <v>96</v>
      </c>
      <c r="N1054" s="17">
        <v>0.6</v>
      </c>
      <c r="P1054" s="13">
        <v>350</v>
      </c>
      <c r="Q1054" s="9">
        <f>N1054*P1054</f>
        <v>210</v>
      </c>
      <c r="R1054" s="7">
        <f>G1054*13</f>
        <v>0</v>
      </c>
      <c r="S1054" s="7">
        <f>+R1054+Q1054+K1054</f>
        <v>210</v>
      </c>
      <c r="U1054" s="7" t="e">
        <f>T1054/B1054</f>
        <v>#DIV/0!</v>
      </c>
      <c r="X1054" s="117" t="e">
        <f>U1054*1.8</f>
        <v>#DIV/0!</v>
      </c>
      <c r="Z1054" s="17">
        <f>Y1054*8</f>
        <v>0</v>
      </c>
      <c r="AA1054" s="17">
        <f>Y1054*3.5</f>
        <v>0</v>
      </c>
      <c r="AB1054" s="17">
        <f>Y1054*0.9</f>
        <v>0</v>
      </c>
    </row>
    <row r="1056" spans="1:28" s="17" customFormat="1" x14ac:dyDescent="0.25">
      <c r="A1056" s="17">
        <v>267</v>
      </c>
      <c r="B1056" s="17">
        <v>14</v>
      </c>
      <c r="C1056" s="17">
        <v>1</v>
      </c>
      <c r="D1056" s="17" t="s">
        <v>642</v>
      </c>
      <c r="E1056" s="17" t="s">
        <v>758</v>
      </c>
      <c r="F1056" s="17">
        <v>2.6</v>
      </c>
      <c r="G1056" s="10">
        <f>+F1056-O1056/5</f>
        <v>2.0499999999999998</v>
      </c>
      <c r="H1056" s="11">
        <f>G1056*7%</f>
        <v>0.14349999999999999</v>
      </c>
      <c r="I1056" s="11">
        <f>G1056+H1056</f>
        <v>2.1934999999999998</v>
      </c>
      <c r="J1056" s="17">
        <v>27</v>
      </c>
      <c r="K1056" s="7">
        <f>I1056*J1056</f>
        <v>59.224499999999992</v>
      </c>
      <c r="L1056" s="10" t="s">
        <v>454</v>
      </c>
      <c r="M1056" s="17">
        <v>1</v>
      </c>
      <c r="N1056" s="17">
        <v>2.5</v>
      </c>
      <c r="O1056" s="13">
        <v>2.75</v>
      </c>
      <c r="P1056" s="13">
        <v>11</v>
      </c>
      <c r="Q1056" s="9">
        <f>N1056*P1056</f>
        <v>27.5</v>
      </c>
      <c r="R1056" s="7">
        <f>G1056*13</f>
        <v>26.65</v>
      </c>
      <c r="S1056" s="7">
        <f>+R1056+Q1056+K1056</f>
        <v>113.37449999999998</v>
      </c>
      <c r="T1056" s="7">
        <f>S1056+S1057</f>
        <v>159.62449999999998</v>
      </c>
      <c r="U1056" s="7">
        <f>T1056/C1056</f>
        <v>159.62449999999998</v>
      </c>
      <c r="X1056" s="117">
        <f>U1056*1.8</f>
        <v>287.32409999999999</v>
      </c>
      <c r="Y1056" s="17">
        <v>289</v>
      </c>
      <c r="Z1056" s="17">
        <f>Y1056*8</f>
        <v>2312</v>
      </c>
      <c r="AA1056" s="17">
        <f>Y1056*3.5</f>
        <v>1011.5</v>
      </c>
      <c r="AB1056" s="17">
        <f>Y1056*0.9</f>
        <v>260.10000000000002</v>
      </c>
    </row>
    <row r="1057" spans="1:28" s="17" customFormat="1" x14ac:dyDescent="0.25">
      <c r="E1057" s="104">
        <v>86862</v>
      </c>
      <c r="G1057" s="10">
        <f>+F1057-O1057/5</f>
        <v>0</v>
      </c>
      <c r="H1057" s="11">
        <f>G1057*7%</f>
        <v>0</v>
      </c>
      <c r="I1057" s="11">
        <f>G1057+H1057</f>
        <v>0</v>
      </c>
      <c r="J1057" s="13"/>
      <c r="K1057" s="7">
        <f>I1057*J1057</f>
        <v>0</v>
      </c>
      <c r="L1057" s="5" t="s">
        <v>30</v>
      </c>
      <c r="M1057" s="13">
        <v>44</v>
      </c>
      <c r="N1057" s="17">
        <v>0.25</v>
      </c>
      <c r="P1057" s="13">
        <v>185</v>
      </c>
      <c r="Q1057" s="9">
        <f>N1057*P1057</f>
        <v>46.25</v>
      </c>
      <c r="R1057" s="7">
        <f>G1057*13</f>
        <v>0</v>
      </c>
      <c r="S1057" s="7">
        <f>+R1057+Q1057+K1057</f>
        <v>46.25</v>
      </c>
      <c r="U1057" s="7" t="e">
        <f>T1057/C1057</f>
        <v>#DIV/0!</v>
      </c>
      <c r="X1057" s="117" t="e">
        <f>U1057*1.8</f>
        <v>#DIV/0!</v>
      </c>
      <c r="Z1057" s="17">
        <f>Y1057*8</f>
        <v>0</v>
      </c>
      <c r="AA1057" s="17">
        <f>Y1057*3.5</f>
        <v>0</v>
      </c>
      <c r="AB1057" s="17">
        <f>Y1057*0.9</f>
        <v>0</v>
      </c>
    </row>
    <row r="1059" spans="1:28" s="17" customFormat="1" x14ac:dyDescent="0.25">
      <c r="A1059" s="17">
        <v>268</v>
      </c>
      <c r="B1059" s="17">
        <v>14</v>
      </c>
      <c r="C1059" s="17">
        <v>1</v>
      </c>
      <c r="D1059" s="17" t="s">
        <v>642</v>
      </c>
      <c r="E1059" s="17" t="s">
        <v>759</v>
      </c>
      <c r="F1059" s="17">
        <v>2.7</v>
      </c>
      <c r="G1059" s="10">
        <f>+F1059-O1059/5</f>
        <v>2.16</v>
      </c>
      <c r="H1059" s="11">
        <f>G1059*7%</f>
        <v>0.15120000000000003</v>
      </c>
      <c r="I1059" s="11">
        <f>G1059+H1059</f>
        <v>2.3112000000000004</v>
      </c>
      <c r="J1059" s="17">
        <v>27</v>
      </c>
      <c r="K1059" s="7">
        <f>I1059*J1059</f>
        <v>62.402400000000007</v>
      </c>
      <c r="L1059" s="10" t="s">
        <v>454</v>
      </c>
      <c r="M1059" s="17">
        <v>1</v>
      </c>
      <c r="N1059" s="17">
        <v>2.5</v>
      </c>
      <c r="O1059" s="13">
        <v>2.7</v>
      </c>
      <c r="P1059" s="13">
        <v>11</v>
      </c>
      <c r="Q1059" s="9">
        <f>N1059*P1059</f>
        <v>27.5</v>
      </c>
      <c r="R1059" s="7">
        <f>G1059*13</f>
        <v>28.080000000000002</v>
      </c>
      <c r="S1059" s="7">
        <f>+R1059+Q1059+K1059</f>
        <v>117.98240000000001</v>
      </c>
      <c r="T1059" s="7">
        <f>S1059+S1060</f>
        <v>169.98240000000001</v>
      </c>
      <c r="U1059" s="7">
        <f>T1059/C1059</f>
        <v>169.98240000000001</v>
      </c>
      <c r="X1059" s="117">
        <f>U1059*1.8</f>
        <v>305.96832000000001</v>
      </c>
      <c r="Y1059" s="17">
        <v>309</v>
      </c>
      <c r="Z1059" s="17">
        <f>Y1059*8</f>
        <v>2472</v>
      </c>
      <c r="AA1059" s="17">
        <f>Y1059*3.5</f>
        <v>1081.5</v>
      </c>
      <c r="AB1059" s="17">
        <f>Y1059*0.9</f>
        <v>278.10000000000002</v>
      </c>
    </row>
    <row r="1060" spans="1:28" s="17" customFormat="1" x14ac:dyDescent="0.25">
      <c r="E1060" s="104">
        <v>82754</v>
      </c>
      <c r="G1060" s="10">
        <f>+F1060-O1060/5</f>
        <v>0</v>
      </c>
      <c r="H1060" s="11">
        <f>G1060*7%</f>
        <v>0</v>
      </c>
      <c r="I1060" s="11">
        <f>G1060+H1060</f>
        <v>0</v>
      </c>
      <c r="J1060" s="13"/>
      <c r="K1060" s="7">
        <f>I1060*J1060</f>
        <v>0</v>
      </c>
      <c r="L1060" s="5" t="s">
        <v>30</v>
      </c>
      <c r="M1060" s="13">
        <v>17</v>
      </c>
      <c r="N1060" s="17">
        <v>0.2</v>
      </c>
      <c r="P1060" s="13">
        <v>260</v>
      </c>
      <c r="Q1060" s="9">
        <f>N1060*P1060</f>
        <v>52</v>
      </c>
      <c r="R1060" s="7">
        <f>G1060*13</f>
        <v>0</v>
      </c>
      <c r="S1060" s="7">
        <f>+R1060+Q1060+K1060</f>
        <v>52</v>
      </c>
      <c r="U1060" s="7" t="e">
        <f>T1060/C1060</f>
        <v>#DIV/0!</v>
      </c>
      <c r="X1060" s="117" t="e">
        <f>U1060*1.8</f>
        <v>#DIV/0!</v>
      </c>
      <c r="Z1060" s="17">
        <f>Y1060*8</f>
        <v>0</v>
      </c>
      <c r="AA1060" s="17">
        <f>Y1060*3.5</f>
        <v>0</v>
      </c>
      <c r="AB1060" s="17">
        <f>Y1060*0.9</f>
        <v>0</v>
      </c>
    </row>
    <row r="1062" spans="1:28" s="17" customFormat="1" x14ac:dyDescent="0.25">
      <c r="A1062" s="17">
        <v>269</v>
      </c>
      <c r="B1062" s="17">
        <v>14</v>
      </c>
      <c r="C1062" s="17">
        <v>1</v>
      </c>
      <c r="D1062" s="17" t="s">
        <v>642</v>
      </c>
      <c r="E1062" s="17" t="s">
        <v>760</v>
      </c>
      <c r="F1062" s="17">
        <v>7.6</v>
      </c>
      <c r="G1062" s="10">
        <f>+F1062-O1062/5</f>
        <v>6.68</v>
      </c>
      <c r="H1062" s="11">
        <f>G1062*7%</f>
        <v>0.46760000000000002</v>
      </c>
      <c r="I1062" s="11">
        <f>G1062+H1062</f>
        <v>7.1475999999999997</v>
      </c>
      <c r="J1062" s="17">
        <v>27</v>
      </c>
      <c r="K1062" s="7">
        <f>I1062*J1062</f>
        <v>192.98519999999999</v>
      </c>
      <c r="L1062" s="10" t="s">
        <v>454</v>
      </c>
      <c r="M1062" s="17">
        <v>1</v>
      </c>
      <c r="N1062" s="17">
        <v>3.5</v>
      </c>
      <c r="O1062" s="13">
        <v>4.5999999999999996</v>
      </c>
      <c r="P1062" s="13">
        <v>11</v>
      </c>
      <c r="Q1062" s="9">
        <f>N1062*P1062</f>
        <v>38.5</v>
      </c>
      <c r="R1062" s="7">
        <f>G1062*13</f>
        <v>86.84</v>
      </c>
      <c r="S1062" s="7">
        <f>+R1062+Q1062+K1062</f>
        <v>318.3252</v>
      </c>
      <c r="T1062" s="7">
        <f>S1062+S1063</f>
        <v>604.3252</v>
      </c>
      <c r="U1062" s="7">
        <f>T1062/C1062</f>
        <v>604.3252</v>
      </c>
      <c r="X1062" s="117">
        <f>U1062*1.65</f>
        <v>997.13657999999998</v>
      </c>
      <c r="Y1062" s="17">
        <v>999</v>
      </c>
      <c r="Z1062" s="17">
        <f>Y1062*8</f>
        <v>7992</v>
      </c>
      <c r="AA1062" s="17">
        <f>Y1062*3.5</f>
        <v>3496.5</v>
      </c>
      <c r="AB1062" s="17">
        <f>Y1062*0.9</f>
        <v>899.1</v>
      </c>
    </row>
    <row r="1063" spans="1:28" s="17" customFormat="1" x14ac:dyDescent="0.25">
      <c r="E1063" s="104">
        <v>79445</v>
      </c>
      <c r="G1063" s="10">
        <f>+F1063-O1063/5</f>
        <v>0</v>
      </c>
      <c r="H1063" s="11">
        <f>G1063*7%</f>
        <v>0</v>
      </c>
      <c r="I1063" s="11">
        <f>G1063+H1063</f>
        <v>0</v>
      </c>
      <c r="J1063" s="13"/>
      <c r="K1063" s="7">
        <f>I1063*J1063</f>
        <v>0</v>
      </c>
      <c r="L1063" s="5" t="s">
        <v>30</v>
      </c>
      <c r="M1063" s="13">
        <v>90</v>
      </c>
      <c r="N1063" s="17">
        <v>1.1000000000000001</v>
      </c>
      <c r="P1063" s="13">
        <v>260</v>
      </c>
      <c r="Q1063" s="9">
        <f>N1063*P1063</f>
        <v>286</v>
      </c>
      <c r="R1063" s="7">
        <f>G1063*13</f>
        <v>0</v>
      </c>
      <c r="S1063" s="7">
        <f>+R1063+Q1063+K1063</f>
        <v>286</v>
      </c>
      <c r="U1063" s="7" t="e">
        <f>T1063/C1063</f>
        <v>#DIV/0!</v>
      </c>
      <c r="X1063" s="117" t="e">
        <f>U1063*1.8</f>
        <v>#DIV/0!</v>
      </c>
      <c r="Z1063" s="17">
        <f>Y1063*8</f>
        <v>0</v>
      </c>
      <c r="AA1063" s="17">
        <f>Y1063*3.5</f>
        <v>0</v>
      </c>
      <c r="AB1063" s="17">
        <f>Y1063*0.9</f>
        <v>0</v>
      </c>
    </row>
    <row r="1065" spans="1:28" s="17" customFormat="1" x14ac:dyDescent="0.25">
      <c r="A1065" s="17">
        <v>270</v>
      </c>
      <c r="B1065" s="17">
        <v>14</v>
      </c>
      <c r="C1065" s="17">
        <v>1</v>
      </c>
      <c r="D1065" s="17" t="s">
        <v>642</v>
      </c>
      <c r="E1065" s="17" t="s">
        <v>761</v>
      </c>
      <c r="F1065" s="17">
        <v>3.2</v>
      </c>
      <c r="G1065" s="10">
        <f>+F1065-O1065/5</f>
        <v>2.46</v>
      </c>
      <c r="H1065" s="11">
        <f>G1065*7%</f>
        <v>0.17220000000000002</v>
      </c>
      <c r="I1065" s="11">
        <f>G1065+H1065</f>
        <v>2.6322000000000001</v>
      </c>
      <c r="J1065" s="17">
        <v>27</v>
      </c>
      <c r="K1065" s="7">
        <f>I1065*J1065</f>
        <v>71.069400000000002</v>
      </c>
      <c r="L1065" s="10" t="s">
        <v>454</v>
      </c>
      <c r="M1065" s="17">
        <v>1</v>
      </c>
      <c r="N1065" s="17">
        <v>3</v>
      </c>
      <c r="O1065" s="13">
        <v>3.7</v>
      </c>
      <c r="P1065" s="13">
        <v>11</v>
      </c>
      <c r="Q1065" s="9">
        <f>N1065*P1065</f>
        <v>33</v>
      </c>
      <c r="R1065" s="7">
        <f>G1065*13</f>
        <v>31.98</v>
      </c>
      <c r="S1065" s="7">
        <f>+R1065+Q1065+K1065</f>
        <v>136.04939999999999</v>
      </c>
      <c r="T1065" s="7">
        <f>S1065+S1066</f>
        <v>318.04939999999999</v>
      </c>
      <c r="U1065" s="7">
        <f>T1065/C1065</f>
        <v>318.04939999999999</v>
      </c>
      <c r="X1065" s="117">
        <f>U1065*1.8</f>
        <v>572.48892000000001</v>
      </c>
      <c r="Y1065" s="17">
        <v>569</v>
      </c>
      <c r="Z1065" s="17">
        <f>Y1065*8</f>
        <v>4552</v>
      </c>
      <c r="AA1065" s="17">
        <f>Y1065*3.5</f>
        <v>1991.5</v>
      </c>
      <c r="AB1065" s="17">
        <f>Y1065*0.9</f>
        <v>512.1</v>
      </c>
    </row>
    <row r="1066" spans="1:28" s="17" customFormat="1" x14ac:dyDescent="0.25">
      <c r="E1066" s="104">
        <v>80115</v>
      </c>
      <c r="G1066" s="10">
        <f>+F1066-O1066/5</f>
        <v>0</v>
      </c>
      <c r="H1066" s="11">
        <f>G1066*7%</f>
        <v>0</v>
      </c>
      <c r="I1066" s="11">
        <f>G1066+H1066</f>
        <v>0</v>
      </c>
      <c r="J1066" s="13"/>
      <c r="K1066" s="7">
        <f>I1066*J1066</f>
        <v>0</v>
      </c>
      <c r="L1066" s="5" t="s">
        <v>30</v>
      </c>
      <c r="M1066" s="13">
        <v>32</v>
      </c>
      <c r="N1066" s="17">
        <v>0.7</v>
      </c>
      <c r="P1066" s="13">
        <v>260</v>
      </c>
      <c r="Q1066" s="9">
        <f>N1066*P1066</f>
        <v>182</v>
      </c>
      <c r="R1066" s="7">
        <f>G1066*13</f>
        <v>0</v>
      </c>
      <c r="S1066" s="7">
        <f>+R1066+Q1066+K1066</f>
        <v>182</v>
      </c>
      <c r="U1066" s="7" t="e">
        <f>T1066/C1066</f>
        <v>#DIV/0!</v>
      </c>
      <c r="X1066" s="117" t="e">
        <f>U1066*1.8</f>
        <v>#DIV/0!</v>
      </c>
      <c r="Z1066" s="17">
        <f>Y1066*8</f>
        <v>0</v>
      </c>
      <c r="AA1066" s="17">
        <f>Y1066*3.5</f>
        <v>0</v>
      </c>
      <c r="AB1066" s="17">
        <f>Y1066*0.9</f>
        <v>0</v>
      </c>
    </row>
    <row r="1068" spans="1:28" s="17" customFormat="1" x14ac:dyDescent="0.25">
      <c r="A1068" s="17">
        <v>271</v>
      </c>
      <c r="B1068" s="17">
        <v>14</v>
      </c>
      <c r="C1068" s="17">
        <v>1</v>
      </c>
      <c r="D1068" s="17" t="s">
        <v>642</v>
      </c>
      <c r="E1068" s="17" t="s">
        <v>762</v>
      </c>
      <c r="F1068" s="17">
        <v>2.4</v>
      </c>
      <c r="G1068" s="10">
        <f>+F1068-O1068/5</f>
        <v>1.79</v>
      </c>
      <c r="H1068" s="11">
        <f>G1068*7%</f>
        <v>0.12530000000000002</v>
      </c>
      <c r="I1068" s="11">
        <f>G1068+H1068</f>
        <v>1.9153</v>
      </c>
      <c r="J1068" s="17">
        <v>27</v>
      </c>
      <c r="K1068" s="7">
        <f>I1068*J1068</f>
        <v>51.713099999999997</v>
      </c>
      <c r="L1068" s="10" t="s">
        <v>454</v>
      </c>
      <c r="M1068" s="17">
        <v>1</v>
      </c>
      <c r="N1068" s="17">
        <v>2.5</v>
      </c>
      <c r="O1068" s="13">
        <v>3.05</v>
      </c>
      <c r="P1068" s="13">
        <v>11</v>
      </c>
      <c r="Q1068" s="9">
        <f>N1068*P1068</f>
        <v>27.5</v>
      </c>
      <c r="R1068" s="7">
        <f>G1068*13</f>
        <v>23.27</v>
      </c>
      <c r="S1068" s="7">
        <f>+R1068+Q1068+K1068</f>
        <v>102.48309999999999</v>
      </c>
      <c r="T1068" s="7">
        <f>S1068+S1069</f>
        <v>245.48309999999998</v>
      </c>
      <c r="U1068" s="7">
        <f>T1068/C1068</f>
        <v>245.48309999999998</v>
      </c>
      <c r="X1068" s="117">
        <f>U1068*1.8</f>
        <v>441.86957999999998</v>
      </c>
      <c r="Y1068" s="17">
        <v>439</v>
      </c>
      <c r="Z1068" s="17">
        <f>Y1068*8</f>
        <v>3512</v>
      </c>
      <c r="AA1068" s="17">
        <f>Y1068*3.5</f>
        <v>1536.5</v>
      </c>
      <c r="AB1068" s="17">
        <f>Y1068*0.9</f>
        <v>395.1</v>
      </c>
    </row>
    <row r="1069" spans="1:28" s="17" customFormat="1" x14ac:dyDescent="0.25">
      <c r="E1069" s="105">
        <v>79190</v>
      </c>
      <c r="G1069" s="10">
        <f>+F1069-O1069/5</f>
        <v>0</v>
      </c>
      <c r="H1069" s="11">
        <f>G1069*7%</f>
        <v>0</v>
      </c>
      <c r="I1069" s="11">
        <f>G1069+H1069</f>
        <v>0</v>
      </c>
      <c r="J1069" s="13"/>
      <c r="K1069" s="7">
        <f>I1069*J1069</f>
        <v>0</v>
      </c>
      <c r="L1069" s="5" t="s">
        <v>30</v>
      </c>
      <c r="M1069" s="13">
        <v>45</v>
      </c>
      <c r="N1069" s="17">
        <v>0.55000000000000004</v>
      </c>
      <c r="P1069" s="13">
        <v>260</v>
      </c>
      <c r="Q1069" s="9">
        <f>N1069*P1069</f>
        <v>143</v>
      </c>
      <c r="R1069" s="7">
        <f>G1069*13</f>
        <v>0</v>
      </c>
      <c r="S1069" s="7">
        <f>+R1069+Q1069+K1069</f>
        <v>143</v>
      </c>
      <c r="U1069" s="7" t="e">
        <f>T1069/C1069</f>
        <v>#DIV/0!</v>
      </c>
      <c r="X1069" s="117" t="e">
        <f>U1069*1.8</f>
        <v>#DIV/0!</v>
      </c>
      <c r="Z1069" s="17">
        <f>Y1069*8</f>
        <v>0</v>
      </c>
      <c r="AA1069" s="17">
        <f>Y1069*3.5</f>
        <v>0</v>
      </c>
      <c r="AB1069" s="17">
        <f>Y1069*0.9</f>
        <v>0</v>
      </c>
    </row>
    <row r="1070" spans="1:28" x14ac:dyDescent="0.25">
      <c r="E1070" s="17"/>
    </row>
    <row r="1071" spans="1:28" s="17" customFormat="1" x14ac:dyDescent="0.25">
      <c r="A1071" s="17">
        <v>272</v>
      </c>
      <c r="B1071" s="17">
        <v>14</v>
      </c>
      <c r="C1071" s="17">
        <v>1</v>
      </c>
      <c r="D1071" s="17" t="s">
        <v>642</v>
      </c>
      <c r="E1071" s="17" t="s">
        <v>763</v>
      </c>
      <c r="F1071" s="17">
        <v>5.0999999999999996</v>
      </c>
      <c r="G1071" s="10">
        <f>+F1071-O1071/5</f>
        <v>4.0999999999999996</v>
      </c>
      <c r="H1071" s="11">
        <f>G1071*7%</f>
        <v>0.28699999999999998</v>
      </c>
      <c r="I1071" s="11">
        <f>G1071+H1071</f>
        <v>4.3869999999999996</v>
      </c>
      <c r="J1071" s="17">
        <v>27</v>
      </c>
      <c r="K1071" s="7">
        <f>I1071*J1071</f>
        <v>118.44899999999998</v>
      </c>
      <c r="L1071" s="10" t="s">
        <v>454</v>
      </c>
      <c r="M1071" s="17">
        <v>1</v>
      </c>
      <c r="N1071" s="17">
        <v>4</v>
      </c>
      <c r="O1071" s="13">
        <v>5</v>
      </c>
      <c r="P1071" s="13">
        <v>11</v>
      </c>
      <c r="Q1071" s="9">
        <f>N1071*P1071</f>
        <v>44</v>
      </c>
      <c r="R1071" s="7">
        <f>G1071*13</f>
        <v>53.3</v>
      </c>
      <c r="S1071" s="7">
        <f>+R1071+Q1071+K1071</f>
        <v>215.74899999999997</v>
      </c>
      <c r="T1071" s="7">
        <f>S1071+S1072</f>
        <v>475.74899999999997</v>
      </c>
      <c r="U1071" s="7">
        <f>T1071/C1071</f>
        <v>475.74899999999997</v>
      </c>
      <c r="X1071" s="117">
        <f>U1071*1.65</f>
        <v>784.98584999999991</v>
      </c>
      <c r="Y1071" s="17">
        <v>779</v>
      </c>
      <c r="Z1071" s="17">
        <f>Y1071*8</f>
        <v>6232</v>
      </c>
      <c r="AA1071" s="17">
        <f>Y1071*3.5</f>
        <v>2726.5</v>
      </c>
      <c r="AB1071" s="17">
        <f>Y1071*0.9</f>
        <v>701.1</v>
      </c>
    </row>
    <row r="1072" spans="1:28" s="17" customFormat="1" x14ac:dyDescent="0.25">
      <c r="E1072" s="105">
        <v>78914</v>
      </c>
      <c r="G1072" s="10">
        <f>+F1072-O1072/5</f>
        <v>0</v>
      </c>
      <c r="H1072" s="11">
        <f>G1072*7%</f>
        <v>0</v>
      </c>
      <c r="I1072" s="11">
        <f>G1072+H1072</f>
        <v>0</v>
      </c>
      <c r="J1072" s="13"/>
      <c r="K1072" s="7">
        <f>I1072*J1072</f>
        <v>0</v>
      </c>
      <c r="L1072" s="5" t="s">
        <v>30</v>
      </c>
      <c r="M1072" s="13">
        <v>28</v>
      </c>
      <c r="N1072" s="17">
        <v>1</v>
      </c>
      <c r="P1072" s="13">
        <v>260</v>
      </c>
      <c r="Q1072" s="9">
        <f>N1072*P1072</f>
        <v>260</v>
      </c>
      <c r="R1072" s="7">
        <f>G1072*13</f>
        <v>0</v>
      </c>
      <c r="S1072" s="7">
        <f>+R1072+Q1072+K1072</f>
        <v>260</v>
      </c>
      <c r="U1072" s="7" t="e">
        <f>T1072/C1072</f>
        <v>#DIV/0!</v>
      </c>
      <c r="X1072" s="117" t="e">
        <f>U1072*1.8</f>
        <v>#DIV/0!</v>
      </c>
      <c r="Z1072" s="17">
        <f>Y1072*8</f>
        <v>0</v>
      </c>
      <c r="AA1072" s="17">
        <f>Y1072*3.5</f>
        <v>0</v>
      </c>
      <c r="AB1072" s="17">
        <f>Y1072*0.9</f>
        <v>0</v>
      </c>
    </row>
    <row r="1073" spans="1:30" x14ac:dyDescent="0.25">
      <c r="E1073" s="17"/>
    </row>
    <row r="1074" spans="1:30" s="17" customFormat="1" x14ac:dyDescent="0.25">
      <c r="A1074" s="17">
        <v>273</v>
      </c>
      <c r="B1074" s="17">
        <v>14</v>
      </c>
      <c r="C1074" s="17">
        <v>1</v>
      </c>
      <c r="D1074" s="17" t="s">
        <v>642</v>
      </c>
      <c r="E1074" s="17" t="s">
        <v>764</v>
      </c>
      <c r="F1074" s="17">
        <v>4.7</v>
      </c>
      <c r="G1074" s="10">
        <f>+F1074-O1074/5</f>
        <v>3.9400000000000004</v>
      </c>
      <c r="H1074" s="11">
        <f>G1074*7%</f>
        <v>0.27580000000000005</v>
      </c>
      <c r="I1074" s="11">
        <f>G1074+H1074</f>
        <v>4.2158000000000007</v>
      </c>
      <c r="J1074" s="17">
        <v>27</v>
      </c>
      <c r="K1074" s="7">
        <f>I1074*J1074</f>
        <v>113.82660000000001</v>
      </c>
      <c r="L1074" s="10" t="s">
        <v>454</v>
      </c>
      <c r="M1074" s="17">
        <v>1</v>
      </c>
      <c r="N1074" s="17">
        <v>3</v>
      </c>
      <c r="O1074" s="13">
        <v>3.8</v>
      </c>
      <c r="P1074" s="13">
        <v>11</v>
      </c>
      <c r="Q1074" s="9">
        <f>N1074*P1074</f>
        <v>33</v>
      </c>
      <c r="R1074" s="7">
        <f>G1074*13</f>
        <v>51.220000000000006</v>
      </c>
      <c r="S1074" s="7">
        <f>+R1074+Q1074+K1074</f>
        <v>198.04660000000001</v>
      </c>
      <c r="T1074" s="7">
        <f>S1074+S1075</f>
        <v>478.04660000000001</v>
      </c>
      <c r="U1074" s="7">
        <f>T1074/C1074</f>
        <v>478.04660000000001</v>
      </c>
      <c r="X1074" s="117">
        <f>U1074*1.8</f>
        <v>860.48388</v>
      </c>
      <c r="Y1074" s="17">
        <v>859</v>
      </c>
      <c r="Z1074" s="17">
        <f>Y1074*8</f>
        <v>6872</v>
      </c>
      <c r="AA1074" s="17">
        <f>Y1074*3.5</f>
        <v>3006.5</v>
      </c>
      <c r="AB1074" s="17">
        <f>Y1074*0.9</f>
        <v>773.1</v>
      </c>
    </row>
    <row r="1075" spans="1:30" s="17" customFormat="1" x14ac:dyDescent="0.25">
      <c r="E1075" s="105">
        <v>78337</v>
      </c>
      <c r="G1075" s="10">
        <f>+F1075-O1075/5</f>
        <v>0</v>
      </c>
      <c r="H1075" s="11">
        <f>G1075*7%</f>
        <v>0</v>
      </c>
      <c r="I1075" s="11">
        <f>G1075+H1075</f>
        <v>0</v>
      </c>
      <c r="J1075" s="13"/>
      <c r="K1075" s="7">
        <f>I1075*J1075</f>
        <v>0</v>
      </c>
      <c r="L1075" s="5" t="s">
        <v>30</v>
      </c>
      <c r="M1075" s="13">
        <v>87</v>
      </c>
      <c r="N1075" s="17">
        <v>0.8</v>
      </c>
      <c r="P1075" s="13">
        <v>350</v>
      </c>
      <c r="Q1075" s="9">
        <f>N1075*P1075</f>
        <v>280</v>
      </c>
      <c r="R1075" s="7">
        <f>G1075*13</f>
        <v>0</v>
      </c>
      <c r="S1075" s="7">
        <f>+R1075+Q1075+K1075</f>
        <v>280</v>
      </c>
      <c r="U1075" s="7" t="e">
        <f>T1075/C1075</f>
        <v>#DIV/0!</v>
      </c>
      <c r="X1075" s="117" t="e">
        <f>U1075*1.8</f>
        <v>#DIV/0!</v>
      </c>
      <c r="Z1075" s="17">
        <f>Y1075*8</f>
        <v>0</v>
      </c>
      <c r="AA1075" s="17">
        <f>Y1075*3.5</f>
        <v>0</v>
      </c>
      <c r="AB1075" s="17">
        <f>Y1075*0.9</f>
        <v>0</v>
      </c>
    </row>
    <row r="1076" spans="1:30" x14ac:dyDescent="0.25">
      <c r="E1076" s="17"/>
    </row>
    <row r="1077" spans="1:30" s="17" customFormat="1" x14ac:dyDescent="0.25">
      <c r="A1077" s="17">
        <v>274</v>
      </c>
      <c r="B1077" s="17">
        <v>14</v>
      </c>
      <c r="C1077" s="17">
        <v>1</v>
      </c>
      <c r="D1077" s="17" t="s">
        <v>642</v>
      </c>
      <c r="E1077" s="17" t="s">
        <v>765</v>
      </c>
      <c r="F1077" s="17">
        <v>3.9</v>
      </c>
      <c r="G1077" s="10">
        <f>+F1077-O1077/5</f>
        <v>3.44</v>
      </c>
      <c r="H1077" s="11">
        <f>G1077*7%</f>
        <v>0.24080000000000001</v>
      </c>
      <c r="I1077" s="11">
        <f>G1077+H1077</f>
        <v>3.6808000000000001</v>
      </c>
      <c r="J1077" s="17">
        <v>27</v>
      </c>
      <c r="K1077" s="7">
        <f>I1077*J1077</f>
        <v>99.381600000000006</v>
      </c>
      <c r="L1077" s="10" t="s">
        <v>454</v>
      </c>
      <c r="M1077" s="17">
        <v>1</v>
      </c>
      <c r="N1077" s="17">
        <v>2</v>
      </c>
      <c r="O1077" s="13">
        <v>2.2999999999999998</v>
      </c>
      <c r="P1077" s="13">
        <v>10</v>
      </c>
      <c r="Q1077" s="9">
        <f>N1077*P1077</f>
        <v>20</v>
      </c>
      <c r="R1077" s="7">
        <f>G1077*13</f>
        <v>44.72</v>
      </c>
      <c r="S1077" s="7">
        <f>+R1077+Q1077+K1077</f>
        <v>164.10160000000002</v>
      </c>
      <c r="T1077" s="7">
        <f>S1077+S1078</f>
        <v>219.60160000000002</v>
      </c>
      <c r="U1077" s="7">
        <f>T1077/C1077</f>
        <v>219.60160000000002</v>
      </c>
      <c r="X1077" s="117">
        <f>U1077*1.8</f>
        <v>395.28288000000003</v>
      </c>
      <c r="Y1077" s="17">
        <v>399</v>
      </c>
      <c r="Z1077" s="17">
        <f>Y1077*8</f>
        <v>3192</v>
      </c>
      <c r="AA1077" s="17">
        <f>Y1077*3.5</f>
        <v>1396.5</v>
      </c>
      <c r="AB1077" s="17">
        <f>Y1077*0.9</f>
        <v>359.1</v>
      </c>
    </row>
    <row r="1078" spans="1:30" s="17" customFormat="1" x14ac:dyDescent="0.25">
      <c r="E1078" s="104">
        <v>78296</v>
      </c>
      <c r="G1078" s="10">
        <f>+F1078-O1078/5</f>
        <v>0</v>
      </c>
      <c r="H1078" s="11">
        <f>G1078*7%</f>
        <v>0</v>
      </c>
      <c r="I1078" s="11">
        <f>G1078+H1078</f>
        <v>0</v>
      </c>
      <c r="J1078" s="13"/>
      <c r="K1078" s="7">
        <f>I1078*J1078</f>
        <v>0</v>
      </c>
      <c r="L1078" s="5" t="s">
        <v>30</v>
      </c>
      <c r="M1078" s="13">
        <v>58</v>
      </c>
      <c r="N1078" s="17">
        <v>0.3</v>
      </c>
      <c r="P1078" s="13">
        <v>185</v>
      </c>
      <c r="Q1078" s="9">
        <f>N1078*P1078</f>
        <v>55.5</v>
      </c>
      <c r="R1078" s="7">
        <f>G1078*13</f>
        <v>0</v>
      </c>
      <c r="S1078" s="7">
        <f>+R1078+Q1078+K1078</f>
        <v>55.5</v>
      </c>
      <c r="U1078" s="7" t="e">
        <f>T1078/C1078</f>
        <v>#DIV/0!</v>
      </c>
      <c r="X1078" s="117" t="e">
        <f>U1078*1.8</f>
        <v>#DIV/0!</v>
      </c>
      <c r="Z1078" s="17">
        <f>Y1078*8</f>
        <v>0</v>
      </c>
      <c r="AA1078" s="17">
        <f>Y1078*3.5</f>
        <v>0</v>
      </c>
      <c r="AB1078" s="17">
        <f>Y1078*0.9</f>
        <v>0</v>
      </c>
    </row>
    <row r="1080" spans="1:30" s="17" customFormat="1" x14ac:dyDescent="0.25">
      <c r="A1080" s="17">
        <v>275</v>
      </c>
      <c r="B1080" s="17">
        <v>14</v>
      </c>
      <c r="C1080" s="17">
        <v>1</v>
      </c>
      <c r="D1080" s="17" t="s">
        <v>642</v>
      </c>
      <c r="E1080" s="83" t="s">
        <v>766</v>
      </c>
      <c r="F1080" s="17">
        <v>4.3</v>
      </c>
      <c r="G1080" s="10">
        <f>+F1080-O1080/5</f>
        <v>3.57</v>
      </c>
      <c r="H1080" s="11">
        <f>G1080*7%</f>
        <v>0.24990000000000001</v>
      </c>
      <c r="I1080" s="11">
        <f>G1080+H1080</f>
        <v>3.8198999999999996</v>
      </c>
      <c r="J1080" s="17">
        <v>27</v>
      </c>
      <c r="K1080" s="7">
        <f>I1080*J1080</f>
        <v>103.1373</v>
      </c>
      <c r="L1080" s="10" t="s">
        <v>454</v>
      </c>
      <c r="M1080" s="17">
        <v>1</v>
      </c>
      <c r="N1080" s="17">
        <v>3</v>
      </c>
      <c r="O1080" s="13">
        <v>3.65</v>
      </c>
      <c r="P1080" s="13">
        <v>11</v>
      </c>
      <c r="Q1080" s="9">
        <f>N1080*P1080</f>
        <v>33</v>
      </c>
      <c r="R1080" s="7">
        <f>G1080*13</f>
        <v>46.41</v>
      </c>
      <c r="S1080" s="7">
        <f>+R1080+Q1080+K1080</f>
        <v>182.54730000000001</v>
      </c>
      <c r="T1080" s="7">
        <f>S1080+S1081</f>
        <v>351.54730000000001</v>
      </c>
      <c r="U1080" s="7">
        <f>T1080/C1080</f>
        <v>351.54730000000001</v>
      </c>
      <c r="X1080" s="117">
        <f>U1080*1.8</f>
        <v>632.78514000000007</v>
      </c>
      <c r="Y1080" s="17">
        <v>629</v>
      </c>
      <c r="Z1080" s="17">
        <f>Y1080*8</f>
        <v>5032</v>
      </c>
      <c r="AA1080" s="17">
        <f>Y1080*3.5</f>
        <v>2201.5</v>
      </c>
      <c r="AB1080" s="17">
        <f>Y1080*0.9</f>
        <v>566.1</v>
      </c>
    </row>
    <row r="1081" spans="1:30" s="17" customFormat="1" x14ac:dyDescent="0.25">
      <c r="E1081" s="104">
        <v>78105</v>
      </c>
      <c r="G1081" s="10">
        <f>+F1081-O1081/5</f>
        <v>0</v>
      </c>
      <c r="H1081" s="11">
        <f>G1081*7%</f>
        <v>0</v>
      </c>
      <c r="I1081" s="11">
        <f>G1081+H1081</f>
        <v>0</v>
      </c>
      <c r="J1081" s="13"/>
      <c r="K1081" s="7">
        <f>I1081*J1081</f>
        <v>0</v>
      </c>
      <c r="L1081" s="5" t="s">
        <v>30</v>
      </c>
      <c r="M1081" s="13">
        <v>38</v>
      </c>
      <c r="N1081" s="17">
        <v>0.65</v>
      </c>
      <c r="P1081" s="13">
        <v>260</v>
      </c>
      <c r="Q1081" s="9">
        <f>N1081*P1081</f>
        <v>169</v>
      </c>
      <c r="R1081" s="7">
        <f>G1081*13</f>
        <v>0</v>
      </c>
      <c r="S1081" s="7">
        <f>+R1081+Q1081+K1081</f>
        <v>169</v>
      </c>
      <c r="U1081" s="7" t="e">
        <f>T1081/C1081</f>
        <v>#DIV/0!</v>
      </c>
      <c r="X1081" s="117" t="e">
        <f>U1081*1.8</f>
        <v>#DIV/0!</v>
      </c>
      <c r="Z1081" s="17">
        <f>Y1081*8</f>
        <v>0</v>
      </c>
      <c r="AA1081" s="17">
        <f>Y1081*3.5</f>
        <v>0</v>
      </c>
      <c r="AB1081" s="17">
        <f>Y1081*0.9</f>
        <v>0</v>
      </c>
    </row>
    <row r="1083" spans="1:30" s="17" customFormat="1" x14ac:dyDescent="0.25">
      <c r="A1083" s="17">
        <v>276</v>
      </c>
      <c r="B1083" s="17">
        <v>14</v>
      </c>
      <c r="C1083" s="17">
        <v>1</v>
      </c>
      <c r="D1083" s="17" t="s">
        <v>642</v>
      </c>
      <c r="E1083" s="83" t="s">
        <v>767</v>
      </c>
      <c r="F1083" s="17">
        <v>6.4</v>
      </c>
      <c r="G1083" s="10">
        <f>+F1083-O1083/5</f>
        <v>5.75</v>
      </c>
      <c r="H1083" s="11">
        <f>G1083*7%</f>
        <v>0.40250000000000002</v>
      </c>
      <c r="I1083" s="11">
        <f>G1083+H1083</f>
        <v>6.1524999999999999</v>
      </c>
      <c r="J1083" s="17">
        <v>27</v>
      </c>
      <c r="K1083" s="7">
        <f>I1083*J1083</f>
        <v>166.11750000000001</v>
      </c>
      <c r="L1083" s="10" t="s">
        <v>454</v>
      </c>
      <c r="M1083" s="17">
        <v>1</v>
      </c>
      <c r="N1083" s="17">
        <v>2.5</v>
      </c>
      <c r="O1083" s="13">
        <v>3.25</v>
      </c>
      <c r="P1083" s="13">
        <v>11</v>
      </c>
      <c r="Q1083" s="9">
        <f>N1083*P1083</f>
        <v>27.5</v>
      </c>
      <c r="R1083" s="7">
        <f>G1083*13</f>
        <v>74.75</v>
      </c>
      <c r="S1083" s="7">
        <f>+R1083+Q1083+K1083</f>
        <v>268.36750000000001</v>
      </c>
      <c r="T1083" s="7">
        <f>S1083+S1084</f>
        <v>463.36750000000001</v>
      </c>
      <c r="U1083" s="7">
        <f>T1083/C1083</f>
        <v>463.36750000000001</v>
      </c>
      <c r="X1083" s="117">
        <f>U1083*1.8</f>
        <v>834.06150000000002</v>
      </c>
      <c r="Y1083" s="17">
        <v>829</v>
      </c>
      <c r="Z1083" s="17">
        <f>Y1083*8</f>
        <v>6632</v>
      </c>
      <c r="AA1083" s="17">
        <f>Y1083*3.5</f>
        <v>2901.5</v>
      </c>
      <c r="AB1083" s="17">
        <f>Y1083*0.9</f>
        <v>746.1</v>
      </c>
      <c r="AD1083" s="17" t="s">
        <v>1254</v>
      </c>
    </row>
    <row r="1084" spans="1:30" s="17" customFormat="1" x14ac:dyDescent="0.25">
      <c r="E1084" s="104">
        <v>77914</v>
      </c>
      <c r="G1084" s="10">
        <f>+F1084-O1084/5</f>
        <v>0</v>
      </c>
      <c r="H1084" s="11">
        <f>G1084*7%</f>
        <v>0</v>
      </c>
      <c r="I1084" s="11">
        <f>G1084+H1084</f>
        <v>0</v>
      </c>
      <c r="J1084" s="13"/>
      <c r="K1084" s="7">
        <f>I1084*J1084</f>
        <v>0</v>
      </c>
      <c r="L1084" s="5" t="s">
        <v>30</v>
      </c>
      <c r="M1084" s="13">
        <v>54</v>
      </c>
      <c r="N1084" s="17">
        <v>0.75</v>
      </c>
      <c r="P1084" s="13">
        <v>260</v>
      </c>
      <c r="Q1084" s="9">
        <f>N1084*P1084</f>
        <v>195</v>
      </c>
      <c r="R1084" s="7">
        <f>G1084*13</f>
        <v>0</v>
      </c>
      <c r="S1084" s="7">
        <f>+R1084+Q1084+K1084</f>
        <v>195</v>
      </c>
      <c r="U1084" s="7" t="e">
        <f>T1084/C1084</f>
        <v>#DIV/0!</v>
      </c>
      <c r="X1084" s="117" t="e">
        <f>U1084*1.8</f>
        <v>#DIV/0!</v>
      </c>
      <c r="Z1084" s="17">
        <f>Y1084*8</f>
        <v>0</v>
      </c>
      <c r="AA1084" s="17">
        <f>Y1084*3.5</f>
        <v>0</v>
      </c>
      <c r="AB1084" s="17">
        <f>Y1084*0.9</f>
        <v>0</v>
      </c>
    </row>
    <row r="1086" spans="1:30" s="17" customFormat="1" x14ac:dyDescent="0.25">
      <c r="A1086" s="17">
        <v>277</v>
      </c>
      <c r="B1086" s="17">
        <v>14</v>
      </c>
      <c r="C1086" s="17">
        <v>1</v>
      </c>
      <c r="D1086" s="17" t="s">
        <v>642</v>
      </c>
      <c r="E1086" s="83" t="s">
        <v>768</v>
      </c>
      <c r="F1086" s="17">
        <v>2.5</v>
      </c>
      <c r="G1086" s="10">
        <f>+F1086-O1086/5</f>
        <v>1.92</v>
      </c>
      <c r="H1086" s="11">
        <f>G1086*7%</f>
        <v>0.13440000000000002</v>
      </c>
      <c r="I1086" s="11">
        <f>G1086+H1086</f>
        <v>2.0543999999999998</v>
      </c>
      <c r="J1086" s="17">
        <v>27</v>
      </c>
      <c r="K1086" s="7">
        <f>I1086*J1086</f>
        <v>55.468799999999995</v>
      </c>
      <c r="L1086" s="10" t="s">
        <v>454</v>
      </c>
      <c r="M1086" s="17">
        <v>1</v>
      </c>
      <c r="N1086" s="17">
        <v>2.5</v>
      </c>
      <c r="O1086" s="13">
        <v>2.9</v>
      </c>
      <c r="P1086" s="13">
        <v>11</v>
      </c>
      <c r="Q1086" s="9">
        <f>N1086*P1086</f>
        <v>27.5</v>
      </c>
      <c r="R1086" s="7">
        <f>G1086*13</f>
        <v>24.96</v>
      </c>
      <c r="S1086" s="7">
        <f>+R1086+Q1086+K1086</f>
        <v>107.9288</v>
      </c>
      <c r="T1086" s="7">
        <f>S1086+S1087</f>
        <v>211.9288</v>
      </c>
      <c r="U1086" s="7">
        <f>T1086/C1086</f>
        <v>211.9288</v>
      </c>
      <c r="X1086" s="117">
        <f>U1086*1.8</f>
        <v>381.47183999999999</v>
      </c>
      <c r="Y1086" s="17">
        <v>379</v>
      </c>
      <c r="Z1086" s="17">
        <f>Y1086*8</f>
        <v>3032</v>
      </c>
      <c r="AA1086" s="17">
        <f>Y1086*3.5</f>
        <v>1326.5</v>
      </c>
      <c r="AB1086" s="17">
        <f>Y1086*0.9</f>
        <v>341.1</v>
      </c>
      <c r="AD1086" s="17" t="s">
        <v>1254</v>
      </c>
    </row>
    <row r="1087" spans="1:30" s="17" customFormat="1" x14ac:dyDescent="0.25">
      <c r="E1087" s="104">
        <v>76134</v>
      </c>
      <c r="G1087" s="10">
        <f>+F1087-O1087/5</f>
        <v>0</v>
      </c>
      <c r="H1087" s="11">
        <f>G1087*7%</f>
        <v>0</v>
      </c>
      <c r="I1087" s="11">
        <f>G1087+H1087</f>
        <v>0</v>
      </c>
      <c r="J1087" s="13"/>
      <c r="K1087" s="7">
        <f>I1087*J1087</f>
        <v>0</v>
      </c>
      <c r="L1087" s="5" t="s">
        <v>30</v>
      </c>
      <c r="M1087" s="13">
        <v>36</v>
      </c>
      <c r="N1087" s="17">
        <v>0.4</v>
      </c>
      <c r="P1087" s="13">
        <v>260</v>
      </c>
      <c r="Q1087" s="9">
        <f>N1087*P1087</f>
        <v>104</v>
      </c>
      <c r="R1087" s="7">
        <f>G1087*13</f>
        <v>0</v>
      </c>
      <c r="S1087" s="7">
        <f>+R1087+Q1087+K1087</f>
        <v>104</v>
      </c>
      <c r="U1087" s="7" t="e">
        <f>T1087/C1087</f>
        <v>#DIV/0!</v>
      </c>
      <c r="X1087" s="117" t="e">
        <f>U1087*1.8</f>
        <v>#DIV/0!</v>
      </c>
      <c r="Z1087" s="17">
        <f>Y1087*8</f>
        <v>0</v>
      </c>
      <c r="AA1087" s="17">
        <f>Y1087*3.5</f>
        <v>0</v>
      </c>
      <c r="AB1087" s="17">
        <f>Y1087*0.9</f>
        <v>0</v>
      </c>
    </row>
    <row r="1089" spans="1:30" s="17" customFormat="1" x14ac:dyDescent="0.25">
      <c r="A1089" s="17">
        <v>278</v>
      </c>
      <c r="B1089" s="17">
        <v>14</v>
      </c>
      <c r="C1089" s="17">
        <v>1</v>
      </c>
      <c r="D1089" s="17" t="s">
        <v>642</v>
      </c>
      <c r="E1089" s="17" t="s">
        <v>769</v>
      </c>
      <c r="F1089" s="17">
        <v>3.5</v>
      </c>
      <c r="G1089" s="10">
        <f>+F1089-O1089/5</f>
        <v>3.07</v>
      </c>
      <c r="H1089" s="11">
        <f>G1089*7%</f>
        <v>0.21490000000000001</v>
      </c>
      <c r="I1089" s="11">
        <f>G1089+H1089</f>
        <v>3.2848999999999999</v>
      </c>
      <c r="J1089" s="17">
        <v>27</v>
      </c>
      <c r="K1089" s="7">
        <f>I1089*J1089</f>
        <v>88.692300000000003</v>
      </c>
      <c r="L1089" s="10" t="s">
        <v>454</v>
      </c>
      <c r="M1089" s="17">
        <v>1</v>
      </c>
      <c r="N1089" s="17">
        <v>2</v>
      </c>
      <c r="O1089" s="13">
        <v>2.15</v>
      </c>
      <c r="P1089" s="13">
        <v>10</v>
      </c>
      <c r="Q1089" s="9">
        <f>N1089*P1089</f>
        <v>20</v>
      </c>
      <c r="R1089" s="7">
        <f>G1089*13</f>
        <v>39.909999999999997</v>
      </c>
      <c r="S1089" s="7">
        <f>+R1089+Q1089+K1089</f>
        <v>148.60230000000001</v>
      </c>
      <c r="T1089" s="7">
        <f>S1089+S1090</f>
        <v>176.35230000000001</v>
      </c>
      <c r="U1089" s="7">
        <f>T1089/C1089</f>
        <v>176.35230000000001</v>
      </c>
      <c r="X1089" s="117">
        <f>U1089*1.8</f>
        <v>317.43414000000001</v>
      </c>
      <c r="Y1089" s="17">
        <v>319</v>
      </c>
      <c r="Z1089" s="17">
        <f>Y1089*8</f>
        <v>2552</v>
      </c>
      <c r="AA1089" s="17">
        <f>Y1089*3.5</f>
        <v>1116.5</v>
      </c>
      <c r="AB1089" s="17">
        <f>Y1089*0.9</f>
        <v>287.10000000000002</v>
      </c>
    </row>
    <row r="1090" spans="1:30" s="17" customFormat="1" x14ac:dyDescent="0.25">
      <c r="E1090" s="104">
        <v>76165</v>
      </c>
      <c r="G1090" s="10">
        <f>+F1090-O1090/5</f>
        <v>0</v>
      </c>
      <c r="H1090" s="11">
        <f>G1090*7%</f>
        <v>0</v>
      </c>
      <c r="I1090" s="11">
        <f>G1090+H1090</f>
        <v>0</v>
      </c>
      <c r="J1090" s="13"/>
      <c r="K1090" s="7">
        <f>I1090*J1090</f>
        <v>0</v>
      </c>
      <c r="L1090" s="5" t="s">
        <v>30</v>
      </c>
      <c r="M1090" s="13">
        <v>18</v>
      </c>
      <c r="N1090" s="17">
        <v>0.15</v>
      </c>
      <c r="P1090" s="13">
        <v>185</v>
      </c>
      <c r="Q1090" s="9">
        <f>N1090*P1090</f>
        <v>27.75</v>
      </c>
      <c r="R1090" s="7">
        <f>G1090*13</f>
        <v>0</v>
      </c>
      <c r="S1090" s="7">
        <f>+R1090+Q1090+K1090</f>
        <v>27.75</v>
      </c>
      <c r="U1090" s="7" t="e">
        <f>T1090/C1090</f>
        <v>#DIV/0!</v>
      </c>
      <c r="X1090" s="117" t="e">
        <f>U1090*1.8</f>
        <v>#DIV/0!</v>
      </c>
      <c r="Z1090" s="17">
        <f>Y1090*8</f>
        <v>0</v>
      </c>
      <c r="AA1090" s="17">
        <f>Y1090*3.5</f>
        <v>0</v>
      </c>
      <c r="AB1090" s="17">
        <f>Y1090*0.9</f>
        <v>0</v>
      </c>
    </row>
    <row r="1092" spans="1:30" s="17" customFormat="1" x14ac:dyDescent="0.25">
      <c r="A1092" s="17">
        <v>279</v>
      </c>
      <c r="B1092" s="17">
        <v>14</v>
      </c>
      <c r="C1092" s="17">
        <v>1</v>
      </c>
      <c r="D1092" s="17" t="s">
        <v>642</v>
      </c>
      <c r="E1092" s="83" t="s">
        <v>770</v>
      </c>
      <c r="F1092" s="17">
        <v>4.7</v>
      </c>
      <c r="G1092" s="10">
        <f>+F1092-O1092/5</f>
        <v>4.09</v>
      </c>
      <c r="H1092" s="11">
        <f>G1092*7%</f>
        <v>0.2863</v>
      </c>
      <c r="I1092" s="11">
        <f>G1092+H1092</f>
        <v>4.3762999999999996</v>
      </c>
      <c r="J1092" s="17">
        <v>27</v>
      </c>
      <c r="K1092" s="7">
        <f>I1092*J1092</f>
        <v>118.16009999999999</v>
      </c>
      <c r="L1092" s="10" t="s">
        <v>454</v>
      </c>
      <c r="M1092" s="17">
        <v>1</v>
      </c>
      <c r="N1092" s="17">
        <v>2.5</v>
      </c>
      <c r="O1092" s="13">
        <v>3.05</v>
      </c>
      <c r="P1092" s="13">
        <v>11</v>
      </c>
      <c r="Q1092" s="9">
        <f>N1092*P1092</f>
        <v>27.5</v>
      </c>
      <c r="R1092" s="7">
        <f>G1092*13</f>
        <v>53.17</v>
      </c>
      <c r="S1092" s="7">
        <f>+R1092+Q1092+K1092</f>
        <v>198.83009999999999</v>
      </c>
      <c r="T1092" s="7">
        <f>S1092+S1093</f>
        <v>300.58010000000002</v>
      </c>
      <c r="U1092" s="7">
        <f>T1092/C1092</f>
        <v>300.58010000000002</v>
      </c>
      <c r="X1092" s="117">
        <f>U1092*1.8</f>
        <v>541.0441800000001</v>
      </c>
      <c r="Y1092" s="17">
        <v>539</v>
      </c>
      <c r="Z1092" s="17">
        <f>Y1092*8</f>
        <v>4312</v>
      </c>
      <c r="AA1092" s="17">
        <f>Y1092*3.5</f>
        <v>1886.5</v>
      </c>
      <c r="AB1092" s="17">
        <f>Y1092*0.9</f>
        <v>485.1</v>
      </c>
      <c r="AD1092" s="17" t="s">
        <v>1254</v>
      </c>
    </row>
    <row r="1093" spans="1:30" s="17" customFormat="1" x14ac:dyDescent="0.25">
      <c r="E1093" s="104">
        <v>75857</v>
      </c>
      <c r="G1093" s="10">
        <f>+F1093-O1093/5</f>
        <v>0</v>
      </c>
      <c r="H1093" s="11">
        <f>G1093*7%</f>
        <v>0</v>
      </c>
      <c r="I1093" s="11">
        <f>G1093+H1093</f>
        <v>0</v>
      </c>
      <c r="J1093" s="13"/>
      <c r="K1093" s="7">
        <f>I1093*J1093</f>
        <v>0</v>
      </c>
      <c r="L1093" s="5" t="s">
        <v>30</v>
      </c>
      <c r="M1093" s="13">
        <v>64</v>
      </c>
      <c r="N1093" s="17">
        <v>0.55000000000000004</v>
      </c>
      <c r="P1093" s="13">
        <v>185</v>
      </c>
      <c r="Q1093" s="9">
        <f>N1093*P1093</f>
        <v>101.75000000000001</v>
      </c>
      <c r="R1093" s="7">
        <f>G1093*13</f>
        <v>0</v>
      </c>
      <c r="S1093" s="7">
        <f>+R1093+Q1093+K1093</f>
        <v>101.75000000000001</v>
      </c>
      <c r="U1093" s="7" t="e">
        <f>T1093/C1093</f>
        <v>#DIV/0!</v>
      </c>
      <c r="X1093" s="117" t="e">
        <f>U1093*1.8</f>
        <v>#DIV/0!</v>
      </c>
      <c r="Z1093" s="17">
        <f>Y1093*8</f>
        <v>0</v>
      </c>
      <c r="AA1093" s="17">
        <f>Y1093*3.5</f>
        <v>0</v>
      </c>
      <c r="AB1093" s="17">
        <f>Y1093*0.9</f>
        <v>0</v>
      </c>
    </row>
    <row r="1095" spans="1:30" s="17" customFormat="1" x14ac:dyDescent="0.25">
      <c r="A1095" s="17">
        <v>280</v>
      </c>
      <c r="B1095" s="17">
        <v>14</v>
      </c>
      <c r="C1095" s="17">
        <v>1</v>
      </c>
      <c r="D1095" s="17" t="s">
        <v>642</v>
      </c>
      <c r="E1095" s="17" t="s">
        <v>771</v>
      </c>
      <c r="F1095" s="17">
        <v>4.3</v>
      </c>
      <c r="G1095" s="10">
        <f>+F1095-O1095/5</f>
        <v>3.78</v>
      </c>
      <c r="H1095" s="11">
        <f>G1095*7%</f>
        <v>0.2646</v>
      </c>
      <c r="I1095" s="11">
        <f>G1095+H1095</f>
        <v>4.0446</v>
      </c>
      <c r="J1095" s="17">
        <v>27</v>
      </c>
      <c r="K1095" s="7">
        <f>I1095*J1095</f>
        <v>109.2042</v>
      </c>
      <c r="L1095" s="10" t="s">
        <v>454</v>
      </c>
      <c r="M1095" s="17">
        <v>1</v>
      </c>
      <c r="N1095" s="17">
        <v>2</v>
      </c>
      <c r="O1095" s="13">
        <v>2.6</v>
      </c>
      <c r="P1095" s="13">
        <v>10</v>
      </c>
      <c r="Q1095" s="9">
        <f>N1095*P1095</f>
        <v>20</v>
      </c>
      <c r="R1095" s="7">
        <f>G1095*13</f>
        <v>49.14</v>
      </c>
      <c r="S1095" s="7">
        <f>+R1095+Q1095+K1095</f>
        <v>178.3442</v>
      </c>
      <c r="T1095" s="7">
        <f>S1095+S1096</f>
        <v>334.3442</v>
      </c>
      <c r="U1095" s="7">
        <f>T1095/C1095</f>
        <v>334.3442</v>
      </c>
      <c r="X1095" s="117">
        <f>U1095*1.8</f>
        <v>601.81956000000002</v>
      </c>
      <c r="Y1095" s="17">
        <v>599</v>
      </c>
      <c r="Z1095" s="17">
        <f>Y1095*8</f>
        <v>4792</v>
      </c>
      <c r="AA1095" s="17">
        <f>Y1095*3.5</f>
        <v>2096.5</v>
      </c>
      <c r="AB1095" s="17">
        <f>Y1095*0.9</f>
        <v>539.1</v>
      </c>
    </row>
    <row r="1096" spans="1:30" s="17" customFormat="1" x14ac:dyDescent="0.25">
      <c r="E1096" s="104">
        <v>75484</v>
      </c>
      <c r="G1096" s="10">
        <f>+F1096-O1096/5</f>
        <v>0</v>
      </c>
      <c r="H1096" s="11">
        <f>G1096*7%</f>
        <v>0</v>
      </c>
      <c r="I1096" s="11">
        <f>G1096+H1096</f>
        <v>0</v>
      </c>
      <c r="J1096" s="13"/>
      <c r="K1096" s="7">
        <f>I1096*J1096</f>
        <v>0</v>
      </c>
      <c r="L1096" s="5" t="s">
        <v>30</v>
      </c>
      <c r="M1096" s="13">
        <v>58</v>
      </c>
      <c r="N1096" s="17">
        <v>0.6</v>
      </c>
      <c r="P1096" s="13">
        <v>260</v>
      </c>
      <c r="Q1096" s="9">
        <f>N1096*P1096</f>
        <v>156</v>
      </c>
      <c r="R1096" s="7">
        <f>G1096*13</f>
        <v>0</v>
      </c>
      <c r="S1096" s="7">
        <f>+R1096+Q1096+K1096</f>
        <v>156</v>
      </c>
      <c r="U1096" s="7" t="e">
        <f>T1096/C1096</f>
        <v>#DIV/0!</v>
      </c>
      <c r="X1096" s="117" t="e">
        <f>U1096*1.8</f>
        <v>#DIV/0!</v>
      </c>
      <c r="Z1096" s="17">
        <f>Y1096*8</f>
        <v>0</v>
      </c>
      <c r="AA1096" s="17">
        <f>Y1096*3.5</f>
        <v>0</v>
      </c>
      <c r="AB1096" s="17">
        <f>Y1096*0.9</f>
        <v>0</v>
      </c>
    </row>
    <row r="1098" spans="1:30" s="17" customFormat="1" x14ac:dyDescent="0.25">
      <c r="A1098" s="17">
        <v>281</v>
      </c>
      <c r="B1098" s="17">
        <v>14</v>
      </c>
      <c r="C1098" s="17">
        <v>1</v>
      </c>
      <c r="D1098" s="17" t="s">
        <v>642</v>
      </c>
      <c r="E1098" s="83" t="s">
        <v>772</v>
      </c>
      <c r="F1098" s="17">
        <v>2.5</v>
      </c>
      <c r="G1098" s="10">
        <f>+F1098-O1098/5</f>
        <v>1.83</v>
      </c>
      <c r="H1098" s="11">
        <f>G1098*7%</f>
        <v>0.12810000000000002</v>
      </c>
      <c r="I1098" s="11">
        <f>G1098+H1098</f>
        <v>1.9581000000000002</v>
      </c>
      <c r="J1098" s="17">
        <v>27</v>
      </c>
      <c r="K1098" s="7">
        <f>I1098*J1098</f>
        <v>52.868700000000004</v>
      </c>
      <c r="L1098" s="10" t="s">
        <v>454</v>
      </c>
      <c r="M1098" s="17">
        <v>1</v>
      </c>
      <c r="N1098" s="17">
        <v>3</v>
      </c>
      <c r="O1098" s="13">
        <v>3.35</v>
      </c>
      <c r="P1098" s="13">
        <v>11</v>
      </c>
      <c r="Q1098" s="9">
        <f>N1098*P1098</f>
        <v>33</v>
      </c>
      <c r="R1098" s="7">
        <f>G1098*13</f>
        <v>23.79</v>
      </c>
      <c r="S1098" s="7">
        <f>+R1098+Q1098+K1098</f>
        <v>109.65870000000001</v>
      </c>
      <c r="T1098" s="7">
        <f>S1098+S1099</f>
        <v>174.40870000000001</v>
      </c>
      <c r="U1098" s="7">
        <f>T1098/C1098</f>
        <v>174.40870000000001</v>
      </c>
      <c r="X1098" s="117">
        <f>U1098*1.8</f>
        <v>313.93566000000004</v>
      </c>
      <c r="Y1098" s="17">
        <v>309</v>
      </c>
      <c r="Z1098" s="17">
        <f>Y1098*8</f>
        <v>2472</v>
      </c>
      <c r="AA1098" s="17">
        <f>Y1098*3.5</f>
        <v>1081.5</v>
      </c>
      <c r="AB1098" s="17">
        <f>Y1098*0.9</f>
        <v>278.10000000000002</v>
      </c>
      <c r="AD1098" s="17" t="s">
        <v>1254</v>
      </c>
    </row>
    <row r="1099" spans="1:30" s="17" customFormat="1" x14ac:dyDescent="0.25">
      <c r="E1099" s="104">
        <v>75509</v>
      </c>
      <c r="G1099" s="10">
        <f>+F1099-O1099/5</f>
        <v>0</v>
      </c>
      <c r="H1099" s="11">
        <f>G1099*7%</f>
        <v>0</v>
      </c>
      <c r="I1099" s="11">
        <f>G1099+H1099</f>
        <v>0</v>
      </c>
      <c r="J1099" s="13"/>
      <c r="K1099" s="7">
        <f>I1099*J1099</f>
        <v>0</v>
      </c>
      <c r="L1099" s="5" t="s">
        <v>30</v>
      </c>
      <c r="M1099" s="13">
        <v>48</v>
      </c>
      <c r="N1099" s="17">
        <v>0.35</v>
      </c>
      <c r="P1099" s="13">
        <v>185</v>
      </c>
      <c r="Q1099" s="9">
        <f>N1099*P1099</f>
        <v>64.75</v>
      </c>
      <c r="R1099" s="7">
        <f>G1099*13</f>
        <v>0</v>
      </c>
      <c r="S1099" s="7">
        <f>+R1099+Q1099+K1099</f>
        <v>64.75</v>
      </c>
      <c r="U1099" s="7" t="e">
        <f>T1099/C1099</f>
        <v>#DIV/0!</v>
      </c>
      <c r="X1099" s="117" t="e">
        <f>U1099*1.8</f>
        <v>#DIV/0!</v>
      </c>
      <c r="Z1099" s="17">
        <f>Y1099*8</f>
        <v>0</v>
      </c>
      <c r="AA1099" s="17">
        <f>Y1099*3.5</f>
        <v>0</v>
      </c>
      <c r="AB1099" s="17">
        <f>Y1099*0.9</f>
        <v>0</v>
      </c>
    </row>
    <row r="1101" spans="1:30" s="17" customFormat="1" x14ac:dyDescent="0.25">
      <c r="A1101" s="17">
        <v>282</v>
      </c>
      <c r="B1101" s="17">
        <v>14</v>
      </c>
      <c r="C1101" s="17">
        <v>1</v>
      </c>
      <c r="D1101" s="17" t="s">
        <v>642</v>
      </c>
      <c r="E1101" s="83" t="s">
        <v>773</v>
      </c>
      <c r="F1101" s="17">
        <v>2.9</v>
      </c>
      <c r="G1101" s="10">
        <f>+F1101-O1101/5</f>
        <v>2.2999999999999998</v>
      </c>
      <c r="H1101" s="11">
        <f>G1101*7%</f>
        <v>0.161</v>
      </c>
      <c r="I1101" s="11">
        <f>G1101+H1101</f>
        <v>2.4609999999999999</v>
      </c>
      <c r="J1101" s="17">
        <v>27</v>
      </c>
      <c r="K1101" s="7">
        <f>I1101*J1101</f>
        <v>66.447000000000003</v>
      </c>
      <c r="L1101" s="10" t="s">
        <v>454</v>
      </c>
      <c r="M1101" s="17">
        <v>1</v>
      </c>
      <c r="N1101" s="17">
        <v>2.5</v>
      </c>
      <c r="O1101" s="13">
        <v>3</v>
      </c>
      <c r="P1101" s="13">
        <v>11</v>
      </c>
      <c r="Q1101" s="9">
        <f>N1101*P1101</f>
        <v>27.5</v>
      </c>
      <c r="R1101" s="7">
        <f>G1101*13</f>
        <v>29.9</v>
      </c>
      <c r="S1101" s="7">
        <f>+R1101+Q1101+K1101</f>
        <v>123.84700000000001</v>
      </c>
      <c r="T1101" s="7">
        <f>S1101+S1102</f>
        <v>253.84700000000001</v>
      </c>
      <c r="U1101" s="7">
        <f>T1101/C1101</f>
        <v>253.84700000000001</v>
      </c>
      <c r="X1101" s="117">
        <f>U1101*1.8</f>
        <v>456.9246</v>
      </c>
      <c r="Y1101" s="17">
        <v>459</v>
      </c>
      <c r="Z1101" s="17">
        <f>Y1101*8</f>
        <v>3672</v>
      </c>
      <c r="AA1101" s="17">
        <f>Y1101*3.5</f>
        <v>1606.5</v>
      </c>
      <c r="AB1101" s="17">
        <f>Y1101*0.9</f>
        <v>413.1</v>
      </c>
      <c r="AD1101" s="17" t="s">
        <v>1254</v>
      </c>
    </row>
    <row r="1102" spans="1:30" s="17" customFormat="1" x14ac:dyDescent="0.25">
      <c r="E1102" s="104">
        <v>74617</v>
      </c>
      <c r="G1102" s="10">
        <f>+F1102-O1102/5</f>
        <v>0</v>
      </c>
      <c r="H1102" s="11">
        <f>G1102*7%</f>
        <v>0</v>
      </c>
      <c r="I1102" s="11">
        <f>G1102+H1102</f>
        <v>0</v>
      </c>
      <c r="J1102" s="13"/>
      <c r="K1102" s="7">
        <f>I1102*J1102</f>
        <v>0</v>
      </c>
      <c r="L1102" s="5" t="s">
        <v>30</v>
      </c>
      <c r="M1102" s="13">
        <v>44</v>
      </c>
      <c r="N1102" s="17">
        <v>0.5</v>
      </c>
      <c r="P1102" s="13">
        <v>260</v>
      </c>
      <c r="Q1102" s="9">
        <f>N1102*P1102</f>
        <v>130</v>
      </c>
      <c r="R1102" s="7">
        <f>G1102*13</f>
        <v>0</v>
      </c>
      <c r="S1102" s="7">
        <f>+R1102+Q1102+K1102</f>
        <v>130</v>
      </c>
      <c r="U1102" s="7" t="e">
        <f>T1102/C1102</f>
        <v>#DIV/0!</v>
      </c>
      <c r="X1102" s="117" t="e">
        <f>U1102*1.8</f>
        <v>#DIV/0!</v>
      </c>
      <c r="Z1102" s="17">
        <f>Y1102*8</f>
        <v>0</v>
      </c>
      <c r="AA1102" s="17">
        <f>Y1102*3.5</f>
        <v>0</v>
      </c>
      <c r="AB1102" s="17">
        <f>Y1102*0.9</f>
        <v>0</v>
      </c>
    </row>
    <row r="1104" spans="1:30" s="17" customFormat="1" x14ac:dyDescent="0.25">
      <c r="A1104" s="17">
        <v>283</v>
      </c>
      <c r="B1104" s="17">
        <v>14</v>
      </c>
      <c r="C1104" s="17">
        <v>1</v>
      </c>
      <c r="D1104" s="17" t="s">
        <v>642</v>
      </c>
      <c r="E1104" s="17" t="s">
        <v>774</v>
      </c>
      <c r="F1104" s="17">
        <v>4.5</v>
      </c>
      <c r="G1104" s="10">
        <f>+F1104-O1104/5</f>
        <v>4.22</v>
      </c>
      <c r="H1104" s="11">
        <f>G1104*7%</f>
        <v>0.2954</v>
      </c>
      <c r="I1104" s="11">
        <f>G1104+H1104</f>
        <v>4.5153999999999996</v>
      </c>
      <c r="J1104" s="17">
        <v>27</v>
      </c>
      <c r="K1104" s="7">
        <f>I1104*J1104</f>
        <v>121.91579999999999</v>
      </c>
      <c r="L1104" s="10" t="s">
        <v>454</v>
      </c>
      <c r="M1104" s="17">
        <v>1</v>
      </c>
      <c r="N1104" s="17">
        <v>0.65</v>
      </c>
      <c r="O1104" s="13">
        <v>1.4</v>
      </c>
      <c r="P1104" s="13">
        <v>8</v>
      </c>
      <c r="Q1104" s="9">
        <f>N1104*P1104</f>
        <v>5.2</v>
      </c>
      <c r="R1104" s="7">
        <f>G1104*13</f>
        <v>54.86</v>
      </c>
      <c r="S1104" s="7">
        <f>+R1104+Q1104+K1104</f>
        <v>181.97579999999999</v>
      </c>
      <c r="T1104" s="7">
        <f>S1104+S1105</f>
        <v>376.97579999999999</v>
      </c>
      <c r="U1104" s="7">
        <f>T1104/C1104</f>
        <v>376.97579999999999</v>
      </c>
      <c r="X1104" s="117">
        <f>U1104*1.8</f>
        <v>678.55643999999995</v>
      </c>
      <c r="Y1104" s="17">
        <v>679</v>
      </c>
      <c r="Z1104" s="17">
        <f>Y1104*8</f>
        <v>5432</v>
      </c>
      <c r="AA1104" s="17">
        <f>Y1104*3.5</f>
        <v>2376.5</v>
      </c>
      <c r="AB1104" s="17">
        <f>Y1104*0.9</f>
        <v>611.1</v>
      </c>
    </row>
    <row r="1105" spans="1:30" s="17" customFormat="1" x14ac:dyDescent="0.25">
      <c r="E1105" s="105">
        <v>74630</v>
      </c>
      <c r="G1105" s="10">
        <f>+F1105-O1105/5</f>
        <v>0</v>
      </c>
      <c r="H1105" s="11">
        <f>G1105*7%</f>
        <v>0</v>
      </c>
      <c r="I1105" s="11">
        <f>G1105+H1105</f>
        <v>0</v>
      </c>
      <c r="J1105" s="13"/>
      <c r="K1105" s="7">
        <f>I1105*J1105</f>
        <v>0</v>
      </c>
      <c r="L1105" s="10" t="s">
        <v>30</v>
      </c>
      <c r="M1105" s="13">
        <v>63</v>
      </c>
      <c r="N1105" s="17">
        <v>0.75</v>
      </c>
      <c r="P1105" s="13">
        <v>260</v>
      </c>
      <c r="Q1105" s="9">
        <f>N1105*P1105</f>
        <v>195</v>
      </c>
      <c r="R1105" s="7">
        <f>G1105*13</f>
        <v>0</v>
      </c>
      <c r="S1105" s="7">
        <f>+R1105+Q1105+K1105</f>
        <v>195</v>
      </c>
      <c r="U1105" s="7" t="e">
        <f>T1105/C1105</f>
        <v>#DIV/0!</v>
      </c>
      <c r="X1105" s="117" t="e">
        <f>U1105*1.8</f>
        <v>#DIV/0!</v>
      </c>
      <c r="Z1105" s="17">
        <f>Y1105*8</f>
        <v>0</v>
      </c>
      <c r="AA1105" s="17">
        <f>Y1105*3.5</f>
        <v>0</v>
      </c>
      <c r="AB1105" s="17">
        <f>Y1105*0.9</f>
        <v>0</v>
      </c>
    </row>
    <row r="1107" spans="1:30" s="17" customFormat="1" x14ac:dyDescent="0.25">
      <c r="A1107" s="17">
        <v>282</v>
      </c>
      <c r="B1107" s="17">
        <v>14</v>
      </c>
      <c r="C1107" s="17">
        <v>1</v>
      </c>
      <c r="D1107" s="17" t="s">
        <v>642</v>
      </c>
      <c r="E1107" s="17" t="s">
        <v>775</v>
      </c>
      <c r="F1107" s="17">
        <v>3.3</v>
      </c>
      <c r="G1107" s="10">
        <f>+F1107-O1107/5</f>
        <v>2.6799999999999997</v>
      </c>
      <c r="H1107" s="11">
        <f>G1107*7%</f>
        <v>0.18759999999999999</v>
      </c>
      <c r="I1107" s="11">
        <f>G1107+H1107</f>
        <v>2.8675999999999995</v>
      </c>
      <c r="J1107" s="17">
        <v>27</v>
      </c>
      <c r="K1107" s="7">
        <f>I1107*J1107</f>
        <v>77.42519999999999</v>
      </c>
      <c r="L1107" s="10" t="s">
        <v>454</v>
      </c>
      <c r="M1107" s="17">
        <v>1</v>
      </c>
      <c r="N1107" s="17">
        <v>2.5</v>
      </c>
      <c r="O1107" s="13">
        <v>3.1</v>
      </c>
      <c r="P1107" s="13">
        <v>11</v>
      </c>
      <c r="Q1107" s="9">
        <f>N1107*P1107</f>
        <v>27.5</v>
      </c>
      <c r="R1107" s="7">
        <f>G1107*13</f>
        <v>34.839999999999996</v>
      </c>
      <c r="S1107" s="7">
        <f>+R1107+Q1107+K1107</f>
        <v>139.76519999999999</v>
      </c>
      <c r="T1107" s="7">
        <f>S1107+S1108</f>
        <v>295.76519999999999</v>
      </c>
      <c r="U1107" s="7">
        <f>T1107/C1107</f>
        <v>295.76519999999999</v>
      </c>
      <c r="X1107" s="117">
        <f>U1107*1.8</f>
        <v>532.37735999999995</v>
      </c>
      <c r="Y1107" s="17">
        <v>529</v>
      </c>
      <c r="Z1107" s="17">
        <f>Y1107*8</f>
        <v>4232</v>
      </c>
      <c r="AA1107" s="17">
        <f>Y1107*3.5</f>
        <v>1851.5</v>
      </c>
      <c r="AB1107" s="17">
        <f>Y1107*0.9</f>
        <v>476.1</v>
      </c>
      <c r="AD1107" s="17" t="s">
        <v>1254</v>
      </c>
    </row>
    <row r="1108" spans="1:30" s="17" customFormat="1" x14ac:dyDescent="0.25">
      <c r="E1108" s="104">
        <v>73271</v>
      </c>
      <c r="G1108" s="10">
        <f>+F1108-O1108/5</f>
        <v>0</v>
      </c>
      <c r="H1108" s="11">
        <f>G1108*7%</f>
        <v>0</v>
      </c>
      <c r="I1108" s="11">
        <f>G1108+H1108</f>
        <v>0</v>
      </c>
      <c r="J1108" s="13"/>
      <c r="K1108" s="7">
        <f>I1108*J1108</f>
        <v>0</v>
      </c>
      <c r="L1108" s="5" t="s">
        <v>30</v>
      </c>
      <c r="M1108" s="13">
        <v>30</v>
      </c>
      <c r="N1108" s="17">
        <v>0.6</v>
      </c>
      <c r="P1108" s="13">
        <v>260</v>
      </c>
      <c r="Q1108" s="9">
        <f>N1108*P1108</f>
        <v>156</v>
      </c>
      <c r="R1108" s="7">
        <f>G1108*13</f>
        <v>0</v>
      </c>
      <c r="S1108" s="7">
        <f>+R1108+Q1108+K1108</f>
        <v>156</v>
      </c>
      <c r="U1108" s="7" t="e">
        <f>T1108/C1108</f>
        <v>#DIV/0!</v>
      </c>
      <c r="X1108" s="117" t="e">
        <f>U1108*1.8</f>
        <v>#DIV/0!</v>
      </c>
      <c r="Z1108" s="17">
        <f>Y1108*8</f>
        <v>0</v>
      </c>
      <c r="AA1108" s="17">
        <f>Y1108*3.5</f>
        <v>0</v>
      </c>
      <c r="AB1108" s="17">
        <f>Y1108*0.9</f>
        <v>0</v>
      </c>
    </row>
    <row r="1110" spans="1:30" s="17" customFormat="1" x14ac:dyDescent="0.25">
      <c r="A1110" s="17">
        <v>283</v>
      </c>
      <c r="B1110" s="17">
        <v>14</v>
      </c>
      <c r="C1110" s="17">
        <v>1</v>
      </c>
      <c r="D1110" s="17" t="s">
        <v>642</v>
      </c>
      <c r="E1110" s="17" t="s">
        <v>776</v>
      </c>
      <c r="F1110" s="17">
        <v>2.8</v>
      </c>
      <c r="G1110" s="10">
        <f>+F1110-O1110/5</f>
        <v>2.11</v>
      </c>
      <c r="H1110" s="11">
        <f>G1110*7%</f>
        <v>0.1477</v>
      </c>
      <c r="I1110" s="11">
        <f>G1110+H1110</f>
        <v>2.2576999999999998</v>
      </c>
      <c r="J1110" s="17">
        <v>27</v>
      </c>
      <c r="K1110" s="7">
        <f>I1110*J1110</f>
        <v>60.957899999999995</v>
      </c>
      <c r="L1110" s="10" t="s">
        <v>454</v>
      </c>
      <c r="M1110" s="17">
        <v>1</v>
      </c>
      <c r="N1110" s="17">
        <v>3</v>
      </c>
      <c r="O1110" s="13">
        <v>3.45</v>
      </c>
      <c r="P1110" s="13">
        <v>11</v>
      </c>
      <c r="Q1110" s="9">
        <f>N1110*P1110</f>
        <v>33</v>
      </c>
      <c r="R1110" s="7">
        <f>G1110*13</f>
        <v>27.43</v>
      </c>
      <c r="S1110" s="7">
        <f>+R1110+Q1110+K1110</f>
        <v>121.3879</v>
      </c>
      <c r="T1110" s="7">
        <f>S1110+S1111</f>
        <v>238.3879</v>
      </c>
      <c r="U1110" s="7">
        <f>T1110/C1110</f>
        <v>238.3879</v>
      </c>
      <c r="X1110" s="117">
        <f>U1110*1.8</f>
        <v>429.09822000000003</v>
      </c>
      <c r="Y1110" s="17">
        <v>429</v>
      </c>
      <c r="Z1110" s="17">
        <f>Y1110*8</f>
        <v>3432</v>
      </c>
      <c r="AA1110" s="17">
        <f>Y1110*3.5</f>
        <v>1501.5</v>
      </c>
      <c r="AB1110" s="17">
        <f>Y1110*0.9</f>
        <v>386.1</v>
      </c>
      <c r="AD1110" s="17" t="s">
        <v>1254</v>
      </c>
    </row>
    <row r="1111" spans="1:30" s="17" customFormat="1" x14ac:dyDescent="0.25">
      <c r="E1111" s="104">
        <v>72373</v>
      </c>
      <c r="G1111" s="10">
        <f>+F1111-O1111/5</f>
        <v>0</v>
      </c>
      <c r="H1111" s="11">
        <f>G1111*7%</f>
        <v>0</v>
      </c>
      <c r="I1111" s="11">
        <f>G1111+H1111</f>
        <v>0</v>
      </c>
      <c r="J1111" s="13"/>
      <c r="K1111" s="7">
        <f>I1111*J1111</f>
        <v>0</v>
      </c>
      <c r="L1111" s="5" t="s">
        <v>30</v>
      </c>
      <c r="M1111" s="13">
        <v>32</v>
      </c>
      <c r="N1111" s="17">
        <v>0.45</v>
      </c>
      <c r="P1111" s="13">
        <v>260</v>
      </c>
      <c r="Q1111" s="9">
        <f>N1111*P1111</f>
        <v>117</v>
      </c>
      <c r="R1111" s="7">
        <f>G1111*13</f>
        <v>0</v>
      </c>
      <c r="S1111" s="7">
        <f>+R1111+Q1111+K1111</f>
        <v>117</v>
      </c>
      <c r="U1111" s="7" t="e">
        <f>T1111/C1111</f>
        <v>#DIV/0!</v>
      </c>
      <c r="X1111" s="117" t="e">
        <f>U1111*1.8</f>
        <v>#DIV/0!</v>
      </c>
      <c r="Z1111" s="17">
        <f>Y1111*8</f>
        <v>0</v>
      </c>
      <c r="AA1111" s="17">
        <f>Y1111*3.5</f>
        <v>0</v>
      </c>
      <c r="AB1111" s="17">
        <f>Y1111*0.9</f>
        <v>0</v>
      </c>
    </row>
    <row r="1113" spans="1:30" s="17" customFormat="1" x14ac:dyDescent="0.25">
      <c r="A1113" s="17">
        <v>284</v>
      </c>
      <c r="B1113" s="17">
        <v>14</v>
      </c>
      <c r="C1113" s="17">
        <v>1</v>
      </c>
      <c r="D1113" s="17" t="s">
        <v>642</v>
      </c>
      <c r="E1113" s="17" t="s">
        <v>777</v>
      </c>
      <c r="F1113" s="17">
        <v>4.2</v>
      </c>
      <c r="G1113" s="10">
        <f>+F1113-O1113/5</f>
        <v>3.6</v>
      </c>
      <c r="H1113" s="11">
        <f>G1113*7%</f>
        <v>0.25200000000000006</v>
      </c>
      <c r="I1113" s="11">
        <f>G1113+H1113</f>
        <v>3.8520000000000003</v>
      </c>
      <c r="J1113" s="17">
        <v>27</v>
      </c>
      <c r="K1113" s="7">
        <f>I1113*J1113</f>
        <v>104.004</v>
      </c>
      <c r="L1113" s="10" t="s">
        <v>454</v>
      </c>
      <c r="M1113" s="17">
        <v>1</v>
      </c>
      <c r="N1113" s="17">
        <v>2.5</v>
      </c>
      <c r="O1113" s="13">
        <v>3</v>
      </c>
      <c r="P1113" s="13">
        <v>11</v>
      </c>
      <c r="Q1113" s="9">
        <f>N1113*P1113</f>
        <v>27.5</v>
      </c>
      <c r="R1113" s="7">
        <f>G1113*13</f>
        <v>46.800000000000004</v>
      </c>
      <c r="S1113" s="7">
        <f>+R1113+Q1113+K1113</f>
        <v>178.30400000000003</v>
      </c>
      <c r="T1113" s="7">
        <f>S1113+S1114</f>
        <v>308.30400000000003</v>
      </c>
      <c r="U1113" s="7">
        <f>T1113/C1113</f>
        <v>308.30400000000003</v>
      </c>
      <c r="X1113" s="117">
        <f>U1113*1.8</f>
        <v>554.94720000000007</v>
      </c>
      <c r="Y1113" s="17">
        <v>549</v>
      </c>
      <c r="Z1113" s="17">
        <f>Y1113*8</f>
        <v>4392</v>
      </c>
      <c r="AA1113" s="17">
        <f>Y1113*3.5</f>
        <v>1921.5</v>
      </c>
      <c r="AB1113" s="17">
        <f>Y1113*0.9</f>
        <v>494.1</v>
      </c>
      <c r="AD1113" s="17" t="s">
        <v>1254</v>
      </c>
    </row>
    <row r="1114" spans="1:30" s="17" customFormat="1" x14ac:dyDescent="0.25">
      <c r="E1114" s="104">
        <v>71586</v>
      </c>
      <c r="G1114" s="10">
        <f>+F1114-O1114/5</f>
        <v>0</v>
      </c>
      <c r="H1114" s="11">
        <f>G1114*7%</f>
        <v>0</v>
      </c>
      <c r="I1114" s="11">
        <f>G1114+H1114</f>
        <v>0</v>
      </c>
      <c r="J1114" s="13"/>
      <c r="K1114" s="7">
        <f>I1114*J1114</f>
        <v>0</v>
      </c>
      <c r="L1114" s="5" t="s">
        <v>30</v>
      </c>
      <c r="M1114" s="13">
        <v>46</v>
      </c>
      <c r="N1114" s="17">
        <v>0.5</v>
      </c>
      <c r="P1114" s="13">
        <v>260</v>
      </c>
      <c r="Q1114" s="9">
        <f>N1114*P1114</f>
        <v>130</v>
      </c>
      <c r="R1114" s="7">
        <f>G1114*13</f>
        <v>0</v>
      </c>
      <c r="S1114" s="7">
        <f>+R1114+Q1114+K1114</f>
        <v>130</v>
      </c>
      <c r="U1114" s="7" t="e">
        <f>T1114/C1114</f>
        <v>#DIV/0!</v>
      </c>
      <c r="X1114" s="117" t="e">
        <f>U1114*1.8</f>
        <v>#DIV/0!</v>
      </c>
      <c r="Z1114" s="17">
        <f>Y1114*8</f>
        <v>0</v>
      </c>
      <c r="AA1114" s="17">
        <f>Y1114*3.5</f>
        <v>0</v>
      </c>
      <c r="AB1114" s="17">
        <f>Y1114*0.9</f>
        <v>0</v>
      </c>
    </row>
    <row r="1115" spans="1:30" ht="15" customHeight="1" x14ac:dyDescent="0.25"/>
    <row r="1116" spans="1:30" s="14" customFormat="1" x14ac:dyDescent="0.25">
      <c r="A1116" s="14">
        <v>285</v>
      </c>
      <c r="B1116" s="14">
        <v>14</v>
      </c>
      <c r="C1116" s="14">
        <v>1</v>
      </c>
      <c r="D1116" s="14" t="s">
        <v>642</v>
      </c>
      <c r="E1116" s="14" t="s">
        <v>778</v>
      </c>
      <c r="F1116" s="14">
        <v>1.4</v>
      </c>
      <c r="G1116" s="94">
        <f>+F1116-O1116/5</f>
        <v>1.3499999999999999</v>
      </c>
      <c r="H1116" s="95">
        <f>G1116*7%</f>
        <v>9.4500000000000001E-2</v>
      </c>
      <c r="I1116" s="95">
        <f>G1116+H1116</f>
        <v>1.4444999999999999</v>
      </c>
      <c r="J1116" s="14">
        <v>27</v>
      </c>
      <c r="K1116" s="96">
        <f>I1116*J1116</f>
        <v>39.0015</v>
      </c>
      <c r="L1116" s="94" t="s">
        <v>30</v>
      </c>
      <c r="M1116" s="14">
        <v>1</v>
      </c>
      <c r="N1116" s="14">
        <v>0.25</v>
      </c>
      <c r="O1116" s="97">
        <v>0.25</v>
      </c>
      <c r="P1116" s="97">
        <v>490</v>
      </c>
      <c r="Q1116" s="98">
        <f>N1116*P1116</f>
        <v>122.5</v>
      </c>
      <c r="R1116" s="96">
        <f>G1116*13</f>
        <v>17.549999999999997</v>
      </c>
      <c r="S1116" s="96">
        <f>+R1116+Q1116+K1116</f>
        <v>179.0515</v>
      </c>
      <c r="T1116" s="96">
        <f>S1116+S1117</f>
        <v>179.0515</v>
      </c>
      <c r="U1116" s="96">
        <f>T1116/C1116</f>
        <v>179.0515</v>
      </c>
      <c r="X1116" s="127">
        <f>U1116*1.8</f>
        <v>322.29270000000002</v>
      </c>
      <c r="Y1116" s="14">
        <v>319</v>
      </c>
      <c r="Z1116" s="14">
        <f>Y1116*8</f>
        <v>2552</v>
      </c>
      <c r="AA1116" s="14">
        <f>Y1116*3.5</f>
        <v>1116.5</v>
      </c>
      <c r="AB1116" s="14">
        <f>Y1116*0.9</f>
        <v>287.10000000000002</v>
      </c>
    </row>
    <row r="1117" spans="1:30" s="17" customFormat="1" x14ac:dyDescent="0.25">
      <c r="E1117" s="104" t="s">
        <v>779</v>
      </c>
      <c r="G1117" s="10">
        <f>+F1117-O1117/5</f>
        <v>0</v>
      </c>
      <c r="H1117" s="11">
        <f>G1117*7%</f>
        <v>0</v>
      </c>
      <c r="I1117" s="11">
        <f>G1117+H1117</f>
        <v>0</v>
      </c>
      <c r="J1117" s="13"/>
      <c r="K1117" s="7">
        <f>I1117*J1117</f>
        <v>0</v>
      </c>
      <c r="L1117" s="5"/>
      <c r="M1117" s="13"/>
      <c r="P1117" s="13"/>
      <c r="Q1117" s="9">
        <f>N1117*P1117</f>
        <v>0</v>
      </c>
      <c r="R1117" s="7">
        <f>G1117*13</f>
        <v>0</v>
      </c>
      <c r="S1117" s="7">
        <f>+R1117+Q1117+K1117</f>
        <v>0</v>
      </c>
      <c r="U1117" s="7" t="e">
        <f>T1117/C1117</f>
        <v>#DIV/0!</v>
      </c>
      <c r="X1117" s="117" t="e">
        <f>U1117*1.8</f>
        <v>#DIV/0!</v>
      </c>
      <c r="Z1117" s="17">
        <f>Y1117*8</f>
        <v>0</v>
      </c>
      <c r="AA1117" s="17">
        <f>Y1117*3.5</f>
        <v>0</v>
      </c>
      <c r="AB1117" s="17">
        <f>Y1117*0.9</f>
        <v>0</v>
      </c>
    </row>
    <row r="1119" spans="1:30" s="14" customFormat="1" x14ac:dyDescent="0.25">
      <c r="A1119" s="14">
        <v>286</v>
      </c>
      <c r="B1119" s="14">
        <v>925</v>
      </c>
      <c r="C1119" s="14">
        <v>1</v>
      </c>
      <c r="D1119" s="14" t="s">
        <v>36</v>
      </c>
      <c r="E1119" s="14" t="s">
        <v>780</v>
      </c>
      <c r="F1119" s="14">
        <v>2.4</v>
      </c>
      <c r="G1119" s="94">
        <f>+F1119-O1119/5</f>
        <v>2.0699999999999998</v>
      </c>
      <c r="H1119" s="95">
        <f>G1119*7%</f>
        <v>0.1449</v>
      </c>
      <c r="I1119" s="95">
        <f>G1119+H1119</f>
        <v>2.2148999999999996</v>
      </c>
      <c r="J1119" s="14">
        <v>1</v>
      </c>
      <c r="K1119" s="96">
        <f>I1119*J1119</f>
        <v>2.2148999999999996</v>
      </c>
      <c r="L1119" s="94" t="s">
        <v>454</v>
      </c>
      <c r="M1119" s="14">
        <v>4</v>
      </c>
      <c r="N1119" s="14">
        <v>1.1000000000000001</v>
      </c>
      <c r="O1119" s="97">
        <v>1.65</v>
      </c>
      <c r="P1119" s="97">
        <v>4</v>
      </c>
      <c r="Q1119" s="98">
        <f>N1119*P1119</f>
        <v>4.4000000000000004</v>
      </c>
      <c r="R1119" s="96">
        <f>G1119*6</f>
        <v>12.419999999999998</v>
      </c>
      <c r="S1119" s="96">
        <f>+R1119+Q1119+K1119</f>
        <v>19.0349</v>
      </c>
      <c r="T1119" s="96">
        <f>S1119+S1120</f>
        <v>60.2849</v>
      </c>
      <c r="U1119" s="96">
        <f>T1119/C1119</f>
        <v>60.2849</v>
      </c>
      <c r="X1119" s="127">
        <f>U1119*2</f>
        <v>120.5698</v>
      </c>
      <c r="Y1119" s="14">
        <v>119</v>
      </c>
      <c r="Z1119" s="14">
        <f>Y1119*8</f>
        <v>952</v>
      </c>
      <c r="AA1119" s="14">
        <f>Y1119*3.5</f>
        <v>416.5</v>
      </c>
      <c r="AB1119" s="14">
        <f>Y1119*0.9</f>
        <v>107.10000000000001</v>
      </c>
    </row>
    <row r="1120" spans="1:30" s="17" customFormat="1" x14ac:dyDescent="0.25">
      <c r="E1120" s="17" t="s">
        <v>781</v>
      </c>
      <c r="G1120" s="10">
        <f>+F1120-O1120/5</f>
        <v>0</v>
      </c>
      <c r="H1120" s="11">
        <f>G1120*7%</f>
        <v>0</v>
      </c>
      <c r="I1120" s="11">
        <f>G1120+H1120</f>
        <v>0</v>
      </c>
      <c r="J1120" s="13"/>
      <c r="K1120" s="7">
        <f>I1120*J1120</f>
        <v>0</v>
      </c>
      <c r="L1120" s="5" t="s">
        <v>30</v>
      </c>
      <c r="M1120" s="13">
        <v>30</v>
      </c>
      <c r="N1120" s="17">
        <v>0.55000000000000004</v>
      </c>
      <c r="P1120" s="13">
        <v>75</v>
      </c>
      <c r="Q1120" s="9">
        <f>N1120*P1120</f>
        <v>41.25</v>
      </c>
      <c r="R1120" s="7">
        <f>G1120*13</f>
        <v>0</v>
      </c>
      <c r="S1120" s="7">
        <f>+R1120+Q1120+K1120</f>
        <v>41.25</v>
      </c>
      <c r="U1120" s="7" t="e">
        <f>T1120/C1120</f>
        <v>#DIV/0!</v>
      </c>
      <c r="X1120" s="117" t="e">
        <f>U1120*1.8</f>
        <v>#DIV/0!</v>
      </c>
      <c r="Z1120" s="17">
        <f>Y1120*8</f>
        <v>0</v>
      </c>
      <c r="AA1120" s="17">
        <f>Y1120*3.5</f>
        <v>0</v>
      </c>
      <c r="AB1120" s="17">
        <f>Y1120*0.9</f>
        <v>0</v>
      </c>
    </row>
    <row r="1122" spans="1:28" s="14" customFormat="1" x14ac:dyDescent="0.25">
      <c r="A1122" s="14">
        <v>287</v>
      </c>
      <c r="B1122" s="14">
        <v>925</v>
      </c>
      <c r="C1122" s="14">
        <v>1</v>
      </c>
      <c r="D1122" s="14" t="s">
        <v>36</v>
      </c>
      <c r="E1122" s="14" t="s">
        <v>782</v>
      </c>
      <c r="F1122" s="14">
        <v>1.8</v>
      </c>
      <c r="G1122" s="94">
        <f>+F1122-O1122/5</f>
        <v>1.75</v>
      </c>
      <c r="H1122" s="95">
        <f>G1122*7%</f>
        <v>0.12250000000000001</v>
      </c>
      <c r="I1122" s="95">
        <f>G1122+H1122</f>
        <v>1.8725000000000001</v>
      </c>
      <c r="J1122" s="14">
        <v>1</v>
      </c>
      <c r="K1122" s="96">
        <f>I1122*J1122</f>
        <v>1.8725000000000001</v>
      </c>
      <c r="L1122" s="94" t="s">
        <v>30</v>
      </c>
      <c r="M1122" s="14">
        <v>48</v>
      </c>
      <c r="N1122" s="14">
        <v>0.25</v>
      </c>
      <c r="O1122" s="97">
        <v>0.25</v>
      </c>
      <c r="P1122" s="97">
        <v>85</v>
      </c>
      <c r="Q1122" s="98">
        <f>N1122*P1122</f>
        <v>21.25</v>
      </c>
      <c r="R1122" s="96">
        <f>G1122*6</f>
        <v>10.5</v>
      </c>
      <c r="S1122" s="96">
        <f>+R1122+Q1122+K1122</f>
        <v>33.622500000000002</v>
      </c>
      <c r="T1122" s="96">
        <f>S1122+S1123</f>
        <v>33.622500000000002</v>
      </c>
      <c r="U1122" s="96">
        <f>T1122/C1122</f>
        <v>33.622500000000002</v>
      </c>
      <c r="X1122" s="127">
        <f>U1122*2</f>
        <v>67.245000000000005</v>
      </c>
      <c r="Y1122" s="14">
        <v>69</v>
      </c>
      <c r="Z1122" s="14">
        <f>Y1122*8</f>
        <v>552</v>
      </c>
      <c r="AA1122" s="14">
        <f>Y1122*3.5</f>
        <v>241.5</v>
      </c>
      <c r="AB1122" s="14">
        <f>Y1122*0.9</f>
        <v>62.1</v>
      </c>
    </row>
    <row r="1123" spans="1:28" s="17" customFormat="1" x14ac:dyDescent="0.25">
      <c r="E1123" s="104" t="s">
        <v>783</v>
      </c>
      <c r="G1123" s="10">
        <f>+F1123-O1123/5</f>
        <v>0</v>
      </c>
      <c r="H1123" s="11">
        <f>G1123*7%</f>
        <v>0</v>
      </c>
      <c r="I1123" s="11">
        <f>G1123+H1123</f>
        <v>0</v>
      </c>
      <c r="J1123" s="13"/>
      <c r="K1123" s="7">
        <f>I1123*J1123</f>
        <v>0</v>
      </c>
      <c r="L1123" s="5"/>
      <c r="M1123" s="13"/>
      <c r="P1123" s="13"/>
      <c r="Q1123" s="9">
        <f>N1123*P1123</f>
        <v>0</v>
      </c>
      <c r="R1123" s="7">
        <f>G1123*13</f>
        <v>0</v>
      </c>
      <c r="S1123" s="7">
        <f>+R1123+Q1123+K1123</f>
        <v>0</v>
      </c>
      <c r="U1123" s="7" t="e">
        <f>T1123/C1123</f>
        <v>#DIV/0!</v>
      </c>
      <c r="X1123" s="117" t="e">
        <f>U1123*1.8</f>
        <v>#DIV/0!</v>
      </c>
      <c r="Z1123" s="17">
        <f>Y1123*8</f>
        <v>0</v>
      </c>
      <c r="AA1123" s="17">
        <f>Y1123*3.5</f>
        <v>0</v>
      </c>
      <c r="AB1123" s="17">
        <f>Y1123*0.9</f>
        <v>0</v>
      </c>
    </row>
    <row r="1125" spans="1:28" s="14" customFormat="1" x14ac:dyDescent="0.25">
      <c r="A1125" s="14">
        <v>288</v>
      </c>
      <c r="B1125" s="14">
        <v>14</v>
      </c>
      <c r="C1125" s="14">
        <v>1</v>
      </c>
      <c r="D1125" s="14" t="s">
        <v>36</v>
      </c>
      <c r="E1125" s="14" t="s">
        <v>785</v>
      </c>
      <c r="F1125" s="14">
        <v>2.4</v>
      </c>
      <c r="G1125" s="94">
        <f>+F1125-O1125/5</f>
        <v>2.3199999999999998</v>
      </c>
      <c r="H1125" s="95">
        <f>G1125*7%</f>
        <v>0.16240000000000002</v>
      </c>
      <c r="I1125" s="95">
        <f>G1125+H1125</f>
        <v>2.4823999999999997</v>
      </c>
      <c r="J1125" s="14">
        <v>27</v>
      </c>
      <c r="K1125" s="96">
        <f>I1125*J1125</f>
        <v>67.024799999999999</v>
      </c>
      <c r="L1125" s="94" t="s">
        <v>30</v>
      </c>
      <c r="M1125" s="14">
        <v>122</v>
      </c>
      <c r="N1125" s="14">
        <v>0.4</v>
      </c>
      <c r="O1125" s="97">
        <v>0.4</v>
      </c>
      <c r="P1125" s="97">
        <v>120</v>
      </c>
      <c r="Q1125" s="98">
        <f>N1125*P1125</f>
        <v>48</v>
      </c>
      <c r="R1125" s="96">
        <f>G1125*13</f>
        <v>30.159999999999997</v>
      </c>
      <c r="S1125" s="96">
        <f>+R1125+Q1125+K1125</f>
        <v>145.1848</v>
      </c>
      <c r="T1125" s="96">
        <f>S1125+S1126</f>
        <v>145.1848</v>
      </c>
      <c r="U1125" s="96">
        <f>T1125/C1125</f>
        <v>145.1848</v>
      </c>
      <c r="X1125" s="127">
        <f>U1125*1.8</f>
        <v>261.33264000000003</v>
      </c>
      <c r="Y1125" s="14">
        <v>259</v>
      </c>
      <c r="Z1125" s="14">
        <f>Y1125*8</f>
        <v>2072</v>
      </c>
      <c r="AA1125" s="14">
        <f>Y1125*3.5</f>
        <v>906.5</v>
      </c>
      <c r="AB1125" s="14">
        <f>Y1125*0.9</f>
        <v>233.1</v>
      </c>
    </row>
    <row r="1126" spans="1:28" s="17" customFormat="1" x14ac:dyDescent="0.25">
      <c r="E1126" s="104" t="s">
        <v>784</v>
      </c>
      <c r="G1126" s="10">
        <f>+F1126-O1126/5</f>
        <v>0</v>
      </c>
      <c r="H1126" s="11">
        <f>G1126*7%</f>
        <v>0</v>
      </c>
      <c r="I1126" s="11">
        <f>G1126+H1126</f>
        <v>0</v>
      </c>
      <c r="J1126" s="13"/>
      <c r="K1126" s="7">
        <f>I1126*J1126</f>
        <v>0</v>
      </c>
      <c r="L1126" s="5"/>
      <c r="M1126" s="13"/>
      <c r="P1126" s="13"/>
      <c r="Q1126" s="9">
        <f>N1126*P1126</f>
        <v>0</v>
      </c>
      <c r="R1126" s="7">
        <f>G1126*13</f>
        <v>0</v>
      </c>
      <c r="S1126" s="7">
        <f>+R1126+Q1126+K1126</f>
        <v>0</v>
      </c>
      <c r="U1126" s="7" t="e">
        <f>T1126/C1126</f>
        <v>#DIV/0!</v>
      </c>
      <c r="X1126" s="117" t="e">
        <f>U1126*1.8</f>
        <v>#DIV/0!</v>
      </c>
      <c r="Z1126" s="17">
        <f>Y1126*8</f>
        <v>0</v>
      </c>
      <c r="AA1126" s="17">
        <f>Y1126*3.5</f>
        <v>0</v>
      </c>
      <c r="AB1126" s="17">
        <f>Y1126*0.9</f>
        <v>0</v>
      </c>
    </row>
    <row r="1128" spans="1:28" s="14" customFormat="1" x14ac:dyDescent="0.25">
      <c r="A1128" s="14">
        <v>289</v>
      </c>
      <c r="B1128" s="14">
        <v>925</v>
      </c>
      <c r="C1128" s="14">
        <v>1</v>
      </c>
      <c r="D1128" s="14" t="s">
        <v>36</v>
      </c>
      <c r="E1128" s="14" t="s">
        <v>786</v>
      </c>
      <c r="F1128" s="14">
        <v>2.2999999999999998</v>
      </c>
      <c r="G1128" s="94">
        <f>+F1128-O1128/5</f>
        <v>2.2799999999999998</v>
      </c>
      <c r="H1128" s="95">
        <f>G1128*7%</f>
        <v>0.15959999999999999</v>
      </c>
      <c r="I1128" s="95">
        <f>G1128+H1128</f>
        <v>2.4396</v>
      </c>
      <c r="J1128" s="14">
        <v>1</v>
      </c>
      <c r="K1128" s="96">
        <f>I1128*J1128</f>
        <v>2.4396</v>
      </c>
      <c r="L1128" s="94" t="s">
        <v>30</v>
      </c>
      <c r="M1128" s="14">
        <v>32</v>
      </c>
      <c r="N1128" s="14">
        <v>0.1</v>
      </c>
      <c r="O1128" s="97">
        <v>0.1</v>
      </c>
      <c r="P1128" s="97">
        <v>85</v>
      </c>
      <c r="Q1128" s="98">
        <f>N1128*P1128</f>
        <v>8.5</v>
      </c>
      <c r="R1128" s="96">
        <f>G1128*6</f>
        <v>13.68</v>
      </c>
      <c r="S1128" s="96">
        <f>+R1128+Q1128+K1128</f>
        <v>24.619599999999998</v>
      </c>
      <c r="T1128" s="96">
        <f>S1128+S1129</f>
        <v>24.619599999999998</v>
      </c>
      <c r="U1128" s="96">
        <f>T1128/C1128</f>
        <v>24.619599999999998</v>
      </c>
      <c r="X1128" s="127">
        <f>U1128*2</f>
        <v>49.239199999999997</v>
      </c>
      <c r="Y1128" s="14">
        <v>49</v>
      </c>
      <c r="Z1128" s="14">
        <f>Y1128*8</f>
        <v>392</v>
      </c>
      <c r="AA1128" s="14">
        <f>Y1128*3.5</f>
        <v>171.5</v>
      </c>
      <c r="AB1128" s="14">
        <f>Y1128*0.9</f>
        <v>44.1</v>
      </c>
    </row>
    <row r="1129" spans="1:28" s="17" customFormat="1" x14ac:dyDescent="0.25">
      <c r="E1129" s="104" t="s">
        <v>787</v>
      </c>
      <c r="G1129" s="10">
        <f>+F1129-O1129/5</f>
        <v>0</v>
      </c>
      <c r="H1129" s="11">
        <f>G1129*7%</f>
        <v>0</v>
      </c>
      <c r="I1129" s="11">
        <f>G1129+H1129</f>
        <v>0</v>
      </c>
      <c r="J1129" s="13"/>
      <c r="K1129" s="7">
        <f>I1129*J1129</f>
        <v>0</v>
      </c>
      <c r="L1129" s="5"/>
      <c r="M1129" s="13"/>
      <c r="P1129" s="13"/>
      <c r="Q1129" s="9">
        <f>N1129*P1129</f>
        <v>0</v>
      </c>
      <c r="R1129" s="7">
        <f>G1129*13</f>
        <v>0</v>
      </c>
      <c r="S1129" s="7">
        <f>+R1129+Q1129+K1129</f>
        <v>0</v>
      </c>
      <c r="U1129" s="7" t="e">
        <f>T1129/C1129</f>
        <v>#DIV/0!</v>
      </c>
      <c r="X1129" s="117" t="e">
        <f>U1129*1.8</f>
        <v>#DIV/0!</v>
      </c>
      <c r="Z1129" s="17">
        <f>Y1129*8</f>
        <v>0</v>
      </c>
      <c r="AA1129" s="17">
        <f>Y1129*3.5</f>
        <v>0</v>
      </c>
      <c r="AB1129" s="17">
        <f>Y1129*0.9</f>
        <v>0</v>
      </c>
    </row>
    <row r="1131" spans="1:28" s="14" customFormat="1" x14ac:dyDescent="0.25">
      <c r="A1131" s="14">
        <v>290</v>
      </c>
      <c r="B1131" s="14">
        <v>925</v>
      </c>
      <c r="C1131" s="14">
        <v>1</v>
      </c>
      <c r="D1131" s="14" t="s">
        <v>36</v>
      </c>
      <c r="E1131" s="14" t="s">
        <v>789</v>
      </c>
      <c r="F1131" s="14">
        <v>4.2</v>
      </c>
      <c r="G1131" s="94">
        <f>+F1131-O1131/5</f>
        <v>4.16</v>
      </c>
      <c r="H1131" s="95">
        <f>G1131*7%</f>
        <v>0.29120000000000001</v>
      </c>
      <c r="I1131" s="95">
        <f>G1131+H1131</f>
        <v>4.4512</v>
      </c>
      <c r="J1131" s="14">
        <v>1</v>
      </c>
      <c r="K1131" s="96">
        <f>I1131*J1131</f>
        <v>4.4512</v>
      </c>
      <c r="L1131" s="94" t="s">
        <v>30</v>
      </c>
      <c r="M1131" s="14">
        <v>60</v>
      </c>
      <c r="N1131" s="14">
        <v>0.2</v>
      </c>
      <c r="O1131" s="97">
        <v>0.2</v>
      </c>
      <c r="P1131" s="97">
        <v>85</v>
      </c>
      <c r="Q1131" s="98">
        <f>N1131*P1131</f>
        <v>17</v>
      </c>
      <c r="R1131" s="96">
        <f>G1131*6</f>
        <v>24.96</v>
      </c>
      <c r="S1131" s="96">
        <f>+R1131+Q1131+K1131</f>
        <v>46.411200000000001</v>
      </c>
      <c r="T1131" s="96">
        <f>S1131+S1132</f>
        <v>46.411200000000001</v>
      </c>
      <c r="U1131" s="96">
        <f>T1131/C1131</f>
        <v>46.411200000000001</v>
      </c>
      <c r="X1131" s="127">
        <f>U1131*2</f>
        <v>92.822400000000002</v>
      </c>
      <c r="Y1131" s="14">
        <v>89</v>
      </c>
      <c r="Z1131" s="14">
        <f>Y1131*8</f>
        <v>712</v>
      </c>
      <c r="AA1131" s="14">
        <f>Y1131*3.5</f>
        <v>311.5</v>
      </c>
      <c r="AB1131" s="14">
        <f>Y1131*0.9</f>
        <v>80.100000000000009</v>
      </c>
    </row>
    <row r="1132" spans="1:28" s="17" customFormat="1" x14ac:dyDescent="0.25">
      <c r="E1132" s="104" t="s">
        <v>788</v>
      </c>
      <c r="G1132" s="10">
        <f>+F1132-O1132/5</f>
        <v>0</v>
      </c>
      <c r="H1132" s="11">
        <f>G1132*7%</f>
        <v>0</v>
      </c>
      <c r="I1132" s="11">
        <f>G1132+H1132</f>
        <v>0</v>
      </c>
      <c r="J1132" s="13"/>
      <c r="K1132" s="7">
        <f>I1132*J1132</f>
        <v>0</v>
      </c>
      <c r="L1132" s="5"/>
      <c r="M1132" s="13"/>
      <c r="P1132" s="13"/>
      <c r="Q1132" s="9">
        <f>N1132*P1132</f>
        <v>0</v>
      </c>
      <c r="R1132" s="7">
        <f>G1132*13</f>
        <v>0</v>
      </c>
      <c r="S1132" s="7">
        <f>+R1132+Q1132+K1132</f>
        <v>0</v>
      </c>
      <c r="U1132" s="7" t="e">
        <f>T1132/C1132</f>
        <v>#DIV/0!</v>
      </c>
      <c r="X1132" s="117" t="e">
        <f>U1132*1.8</f>
        <v>#DIV/0!</v>
      </c>
      <c r="Z1132" s="17">
        <f>Y1132*8</f>
        <v>0</v>
      </c>
      <c r="AA1132" s="17">
        <f>Y1132*3.5</f>
        <v>0</v>
      </c>
      <c r="AB1132" s="17">
        <f>Y1132*0.9</f>
        <v>0</v>
      </c>
    </row>
    <row r="1134" spans="1:28" s="14" customFormat="1" x14ac:dyDescent="0.25">
      <c r="A1134" s="14">
        <v>291</v>
      </c>
      <c r="B1134" s="14">
        <v>10</v>
      </c>
      <c r="C1134" s="14">
        <v>1</v>
      </c>
      <c r="D1134" s="14" t="s">
        <v>36</v>
      </c>
      <c r="E1134" s="14" t="s">
        <v>790</v>
      </c>
      <c r="F1134" s="14">
        <v>1.2</v>
      </c>
      <c r="G1134" s="94">
        <f>+F1134-O1134/5</f>
        <v>1.18</v>
      </c>
      <c r="H1134" s="95">
        <f>G1134*7%</f>
        <v>8.2600000000000007E-2</v>
      </c>
      <c r="I1134" s="95">
        <f>G1134+H1134</f>
        <v>1.2625999999999999</v>
      </c>
      <c r="J1134" s="14">
        <v>18</v>
      </c>
      <c r="K1134" s="96">
        <f>I1134*J1134</f>
        <v>22.726799999999997</v>
      </c>
      <c r="L1134" s="94" t="s">
        <v>30</v>
      </c>
      <c r="M1134" s="14">
        <v>24</v>
      </c>
      <c r="N1134" s="14">
        <v>0.1</v>
      </c>
      <c r="O1134" s="97">
        <v>0.1</v>
      </c>
      <c r="P1134" s="97">
        <v>110</v>
      </c>
      <c r="Q1134" s="98">
        <f>N1134*P1134</f>
        <v>11</v>
      </c>
      <c r="R1134" s="96">
        <f>G1134*13</f>
        <v>15.34</v>
      </c>
      <c r="S1134" s="96">
        <f>+R1134+Q1134+K1134</f>
        <v>49.066800000000001</v>
      </c>
      <c r="T1134" s="96">
        <f>S1134+S1135</f>
        <v>49.066800000000001</v>
      </c>
      <c r="U1134" s="96">
        <f>T1134/C1134</f>
        <v>49.066800000000001</v>
      </c>
      <c r="X1134" s="127">
        <f>U1134*2</f>
        <v>98.133600000000001</v>
      </c>
      <c r="Y1134" s="14">
        <v>99</v>
      </c>
      <c r="Z1134" s="14">
        <f>Y1134*8</f>
        <v>792</v>
      </c>
      <c r="AA1134" s="14">
        <f>Y1134*3.5</f>
        <v>346.5</v>
      </c>
      <c r="AB1134" s="14">
        <f>Y1134*0.9</f>
        <v>89.100000000000009</v>
      </c>
    </row>
    <row r="1135" spans="1:28" s="17" customFormat="1" x14ac:dyDescent="0.25">
      <c r="E1135" s="104" t="s">
        <v>791</v>
      </c>
      <c r="G1135" s="10">
        <f>+F1135-O1135/5</f>
        <v>0</v>
      </c>
      <c r="H1135" s="11">
        <f>G1135*7%</f>
        <v>0</v>
      </c>
      <c r="I1135" s="11">
        <f>G1135+H1135</f>
        <v>0</v>
      </c>
      <c r="J1135" s="13"/>
      <c r="K1135" s="7">
        <f>I1135*J1135</f>
        <v>0</v>
      </c>
      <c r="L1135" s="5"/>
      <c r="M1135" s="13"/>
      <c r="P1135" s="13"/>
      <c r="Q1135" s="9">
        <f>N1135*P1135</f>
        <v>0</v>
      </c>
      <c r="R1135" s="7">
        <f>G1135*13</f>
        <v>0</v>
      </c>
      <c r="S1135" s="7">
        <f>+R1135+Q1135+K1135</f>
        <v>0</v>
      </c>
      <c r="U1135" s="7" t="e">
        <f>T1135/C1135</f>
        <v>#DIV/0!</v>
      </c>
      <c r="X1135" s="117" t="e">
        <f>U1135*1.8</f>
        <v>#DIV/0!</v>
      </c>
      <c r="Z1135" s="17">
        <f>Y1135*8</f>
        <v>0</v>
      </c>
      <c r="AA1135" s="17">
        <f>Y1135*3.5</f>
        <v>0</v>
      </c>
      <c r="AB1135" s="17">
        <f>Y1135*0.9</f>
        <v>0</v>
      </c>
    </row>
    <row r="1137" spans="1:30" s="14" customFormat="1" x14ac:dyDescent="0.25">
      <c r="A1137" s="14">
        <v>292</v>
      </c>
      <c r="B1137" s="14">
        <v>14</v>
      </c>
      <c r="C1137" s="14">
        <v>1</v>
      </c>
      <c r="D1137" s="14" t="s">
        <v>612</v>
      </c>
      <c r="E1137" s="14" t="s">
        <v>792</v>
      </c>
      <c r="F1137" s="14">
        <v>4</v>
      </c>
      <c r="G1137" s="94">
        <f>+F1137-O1137/5</f>
        <v>3.95</v>
      </c>
      <c r="H1137" s="95">
        <f>G1137*7%</f>
        <v>0.27650000000000002</v>
      </c>
      <c r="I1137" s="95">
        <f>G1137+H1137</f>
        <v>4.2265000000000006</v>
      </c>
      <c r="J1137" s="14">
        <v>27</v>
      </c>
      <c r="K1137" s="96">
        <f>I1137*J1137</f>
        <v>114.11550000000001</v>
      </c>
      <c r="L1137" s="94" t="s">
        <v>30</v>
      </c>
      <c r="M1137" s="14">
        <v>5</v>
      </c>
      <c r="N1137" s="14">
        <v>0.25</v>
      </c>
      <c r="O1137" s="97">
        <v>0.25</v>
      </c>
      <c r="P1137" s="97">
        <v>185</v>
      </c>
      <c r="Q1137" s="98">
        <f>N1137*P1137</f>
        <v>46.25</v>
      </c>
      <c r="R1137" s="96">
        <f>G1137*13</f>
        <v>51.35</v>
      </c>
      <c r="S1137" s="96">
        <f>+R1137+Q1137+K1137</f>
        <v>211.71550000000002</v>
      </c>
      <c r="T1137" s="96">
        <f>S1137+S1138</f>
        <v>211.71550000000002</v>
      </c>
      <c r="U1137" s="96">
        <f>T1137/C1137</f>
        <v>211.71550000000002</v>
      </c>
      <c r="X1137" s="127">
        <f>U1137*1.8</f>
        <v>381.08790000000005</v>
      </c>
      <c r="Y1137" s="14">
        <v>379</v>
      </c>
      <c r="Z1137" s="14">
        <f>Y1137*8</f>
        <v>3032</v>
      </c>
      <c r="AA1137" s="14">
        <f>Y1137*3.5</f>
        <v>1326.5</v>
      </c>
      <c r="AB1137" s="14">
        <f>Y1137*0.9</f>
        <v>341.1</v>
      </c>
    </row>
    <row r="1138" spans="1:30" s="17" customFormat="1" x14ac:dyDescent="0.25">
      <c r="E1138" s="104" t="s">
        <v>793</v>
      </c>
      <c r="G1138" s="10">
        <f>+F1138-O1138/5</f>
        <v>0</v>
      </c>
      <c r="H1138" s="11">
        <f>G1138*7%</f>
        <v>0</v>
      </c>
      <c r="I1138" s="11">
        <f>G1138+H1138</f>
        <v>0</v>
      </c>
      <c r="J1138" s="13"/>
      <c r="K1138" s="7">
        <f>I1138*J1138</f>
        <v>0</v>
      </c>
      <c r="L1138" s="5"/>
      <c r="M1138" s="13"/>
      <c r="P1138" s="13"/>
      <c r="Q1138" s="9">
        <f>N1138*P1138</f>
        <v>0</v>
      </c>
      <c r="R1138" s="7">
        <f>G1138*13</f>
        <v>0</v>
      </c>
      <c r="S1138" s="7">
        <f>+R1138+Q1138+K1138</f>
        <v>0</v>
      </c>
      <c r="U1138" s="7" t="e">
        <f>T1138/C1138</f>
        <v>#DIV/0!</v>
      </c>
      <c r="X1138" s="117" t="e">
        <f>U1138*1.8</f>
        <v>#DIV/0!</v>
      </c>
      <c r="Z1138" s="17">
        <f>Y1138*8</f>
        <v>0</v>
      </c>
      <c r="AA1138" s="17">
        <f>Y1138*3.5</f>
        <v>0</v>
      </c>
      <c r="AB1138" s="17">
        <f>Y1138*0.9</f>
        <v>0</v>
      </c>
    </row>
    <row r="1140" spans="1:30" s="14" customFormat="1" x14ac:dyDescent="0.25">
      <c r="A1140" s="14">
        <v>293</v>
      </c>
      <c r="B1140" s="14">
        <v>925</v>
      </c>
      <c r="C1140" s="14">
        <v>1</v>
      </c>
      <c r="D1140" s="14" t="s">
        <v>612</v>
      </c>
      <c r="E1140" s="14" t="s">
        <v>794</v>
      </c>
      <c r="F1140" s="14">
        <v>2</v>
      </c>
      <c r="G1140" s="94">
        <f>+F1140-O1140/5</f>
        <v>1.97</v>
      </c>
      <c r="H1140" s="95">
        <f>G1140*7%</f>
        <v>0.13790000000000002</v>
      </c>
      <c r="I1140" s="95">
        <f>G1140+H1140</f>
        <v>2.1078999999999999</v>
      </c>
      <c r="J1140" s="14">
        <v>1</v>
      </c>
      <c r="K1140" s="96">
        <f>I1140*J1140</f>
        <v>2.1078999999999999</v>
      </c>
      <c r="L1140" s="94" t="s">
        <v>30</v>
      </c>
      <c r="M1140" s="14">
        <v>13</v>
      </c>
      <c r="N1140" s="14">
        <v>0.08</v>
      </c>
      <c r="O1140" s="97">
        <v>0.15</v>
      </c>
      <c r="P1140" s="97">
        <v>85</v>
      </c>
      <c r="Q1140" s="98">
        <f>N1140*P1140</f>
        <v>6.8</v>
      </c>
      <c r="R1140" s="96">
        <f>G1140*6</f>
        <v>11.82</v>
      </c>
      <c r="S1140" s="96">
        <f>+R1140+Q1140+K1140</f>
        <v>20.727900000000002</v>
      </c>
      <c r="T1140" s="96">
        <f>S1140+S1141</f>
        <v>26.677900000000001</v>
      </c>
      <c r="U1140" s="96">
        <f>T1140/C1140</f>
        <v>26.677900000000001</v>
      </c>
      <c r="X1140" s="127">
        <f>U1140*2</f>
        <v>53.355800000000002</v>
      </c>
      <c r="Y1140" s="14">
        <v>49</v>
      </c>
      <c r="Z1140" s="14">
        <f>Y1140*8</f>
        <v>392</v>
      </c>
      <c r="AA1140" s="14">
        <f>Y1140*3.5</f>
        <v>171.5</v>
      </c>
      <c r="AB1140" s="14">
        <f>Y1140*0.9</f>
        <v>44.1</v>
      </c>
    </row>
    <row r="1141" spans="1:30" s="17" customFormat="1" x14ac:dyDescent="0.25">
      <c r="E1141" s="17" t="s">
        <v>795</v>
      </c>
      <c r="G1141" s="10">
        <f>+F1141-O1141/5</f>
        <v>0</v>
      </c>
      <c r="H1141" s="11">
        <f>G1141*7%</f>
        <v>0</v>
      </c>
      <c r="I1141" s="11">
        <f>G1141+H1141</f>
        <v>0</v>
      </c>
      <c r="J1141" s="13"/>
      <c r="K1141" s="7">
        <f>I1141*J1141</f>
        <v>0</v>
      </c>
      <c r="L1141" s="5" t="s">
        <v>32</v>
      </c>
      <c r="M1141" s="13">
        <v>14</v>
      </c>
      <c r="N1141" s="17">
        <v>7.0000000000000007E-2</v>
      </c>
      <c r="P1141" s="13">
        <v>85</v>
      </c>
      <c r="Q1141" s="9">
        <f>N1141*P1141</f>
        <v>5.95</v>
      </c>
      <c r="R1141" s="7">
        <f>G1141*13</f>
        <v>0</v>
      </c>
      <c r="S1141" s="7">
        <f>+R1141+Q1141+K1141</f>
        <v>5.95</v>
      </c>
      <c r="U1141" s="7" t="e">
        <f>T1141/C1141</f>
        <v>#DIV/0!</v>
      </c>
      <c r="X1141" s="117" t="e">
        <f>U1141*1.8</f>
        <v>#DIV/0!</v>
      </c>
      <c r="Z1141" s="17">
        <f>Y1141*8</f>
        <v>0</v>
      </c>
      <c r="AA1141" s="17">
        <f>Y1141*3.5</f>
        <v>0</v>
      </c>
      <c r="AB1141" s="17">
        <f>Y1141*0.9</f>
        <v>0</v>
      </c>
    </row>
    <row r="1143" spans="1:30" s="14" customFormat="1" x14ac:dyDescent="0.25">
      <c r="A1143" s="14">
        <v>294</v>
      </c>
      <c r="B1143" s="14">
        <v>925</v>
      </c>
      <c r="C1143" s="14">
        <v>1</v>
      </c>
      <c r="D1143" s="14" t="s">
        <v>36</v>
      </c>
      <c r="E1143" s="14" t="s">
        <v>797</v>
      </c>
      <c r="F1143" s="14">
        <v>3.5</v>
      </c>
      <c r="G1143" s="94">
        <f>+F1143-O1143/5</f>
        <v>2.7199999999999998</v>
      </c>
      <c r="H1143" s="95">
        <f>G1143*7%</f>
        <v>0.19040000000000001</v>
      </c>
      <c r="I1143" s="95">
        <f>G1143+H1143</f>
        <v>2.9103999999999997</v>
      </c>
      <c r="J1143" s="14">
        <v>1</v>
      </c>
      <c r="K1143" s="96">
        <f>I1143*J1143</f>
        <v>2.9103999999999997</v>
      </c>
      <c r="L1143" s="94" t="s">
        <v>158</v>
      </c>
      <c r="M1143" s="14">
        <v>2</v>
      </c>
      <c r="N1143" s="14">
        <v>1.6</v>
      </c>
      <c r="O1143" s="97">
        <v>3.9</v>
      </c>
      <c r="P1143" s="97">
        <v>20</v>
      </c>
      <c r="Q1143" s="98">
        <f>N1143*P1143</f>
        <v>32</v>
      </c>
      <c r="R1143" s="96">
        <f>G1143*6</f>
        <v>16.32</v>
      </c>
      <c r="S1143" s="96">
        <f>+R1143+Q1143+K1143</f>
        <v>51.230400000000003</v>
      </c>
      <c r="T1143" s="96">
        <f>S1143+S1144</f>
        <v>131.7304</v>
      </c>
      <c r="U1143" s="96">
        <f>T1143/C1143</f>
        <v>131.7304</v>
      </c>
      <c r="X1143" s="127">
        <f>U1143*1.8</f>
        <v>237.11472000000001</v>
      </c>
      <c r="Y1143" s="14">
        <v>239</v>
      </c>
      <c r="Z1143" s="14">
        <f>Y1143*8</f>
        <v>1912</v>
      </c>
      <c r="AA1143" s="14">
        <f>Y1143*3.5</f>
        <v>836.5</v>
      </c>
      <c r="AB1143" s="14">
        <f>Y1143*0.9</f>
        <v>215.1</v>
      </c>
    </row>
    <row r="1144" spans="1:30" s="17" customFormat="1" x14ac:dyDescent="0.25">
      <c r="E1144" s="17" t="s">
        <v>796</v>
      </c>
      <c r="G1144" s="10">
        <f>+F1144-O1144/5</f>
        <v>0</v>
      </c>
      <c r="H1144" s="11">
        <f>G1144*7%</f>
        <v>0</v>
      </c>
      <c r="I1144" s="11">
        <f>G1144+H1144</f>
        <v>0</v>
      </c>
      <c r="J1144" s="13"/>
      <c r="K1144" s="7">
        <f>I1144*J1144</f>
        <v>0</v>
      </c>
      <c r="L1144" s="5" t="s">
        <v>198</v>
      </c>
      <c r="M1144" s="13">
        <v>20</v>
      </c>
      <c r="N1144" s="17">
        <v>2.2999999999999998</v>
      </c>
      <c r="P1144" s="13">
        <v>35</v>
      </c>
      <c r="Q1144" s="9">
        <f>N1144*P1144</f>
        <v>80.5</v>
      </c>
      <c r="R1144" s="7">
        <f>G1144*13</f>
        <v>0</v>
      </c>
      <c r="S1144" s="7">
        <f>+R1144+Q1144+K1144</f>
        <v>80.5</v>
      </c>
      <c r="U1144" s="7" t="e">
        <f>T1144/C1144</f>
        <v>#DIV/0!</v>
      </c>
      <c r="X1144" s="117" t="e">
        <f>U1144*1.8</f>
        <v>#DIV/0!</v>
      </c>
      <c r="Z1144" s="17">
        <f>Y1144*8</f>
        <v>0</v>
      </c>
      <c r="AA1144" s="17">
        <f>Y1144*3.5</f>
        <v>0</v>
      </c>
      <c r="AB1144" s="17">
        <f>Y1144*0.9</f>
        <v>0</v>
      </c>
    </row>
    <row r="1146" spans="1:30" s="17" customFormat="1" x14ac:dyDescent="0.25">
      <c r="A1146" s="17">
        <v>295</v>
      </c>
      <c r="B1146" s="17">
        <v>14</v>
      </c>
      <c r="C1146" s="17">
        <v>1</v>
      </c>
      <c r="D1146" s="17" t="s">
        <v>642</v>
      </c>
      <c r="E1146" s="17" t="s">
        <v>798</v>
      </c>
      <c r="F1146" s="17">
        <v>4.9000000000000004</v>
      </c>
      <c r="G1146" s="10">
        <f>+F1146-O1146/5</f>
        <v>4.29</v>
      </c>
      <c r="H1146" s="11">
        <f>G1146*7%</f>
        <v>0.30030000000000001</v>
      </c>
      <c r="I1146" s="11">
        <f>G1146+H1146</f>
        <v>4.5903</v>
      </c>
      <c r="J1146" s="17">
        <v>27</v>
      </c>
      <c r="K1146" s="7">
        <f>I1146*J1146</f>
        <v>123.93810000000001</v>
      </c>
      <c r="L1146" s="10" t="s">
        <v>454</v>
      </c>
      <c r="M1146" s="17">
        <v>1</v>
      </c>
      <c r="N1146" s="17">
        <v>2.5</v>
      </c>
      <c r="O1146" s="13">
        <v>3.05</v>
      </c>
      <c r="P1146" s="13">
        <v>11</v>
      </c>
      <c r="Q1146" s="9">
        <f>N1146*P1146</f>
        <v>27.5</v>
      </c>
      <c r="R1146" s="7">
        <f>G1146*13</f>
        <v>55.77</v>
      </c>
      <c r="S1146" s="7">
        <f>+R1146+Q1146+K1146</f>
        <v>207.2081</v>
      </c>
      <c r="T1146" s="7">
        <f>S1146+S1147</f>
        <v>350.2081</v>
      </c>
      <c r="U1146" s="7">
        <f>T1146/C1146</f>
        <v>350.2081</v>
      </c>
      <c r="X1146" s="117">
        <f>U1146*1.8</f>
        <v>630.37458000000004</v>
      </c>
      <c r="Y1146" s="17">
        <v>629</v>
      </c>
      <c r="Z1146" s="17">
        <f>Y1146*8</f>
        <v>5032</v>
      </c>
      <c r="AA1146" s="17">
        <f>Y1146*3.5</f>
        <v>2201.5</v>
      </c>
      <c r="AB1146" s="17">
        <f>Y1146*0.9</f>
        <v>566.1</v>
      </c>
      <c r="AD1146" s="17" t="s">
        <v>1254</v>
      </c>
    </row>
    <row r="1147" spans="1:30" s="17" customFormat="1" x14ac:dyDescent="0.25">
      <c r="E1147" s="104">
        <v>70470</v>
      </c>
      <c r="G1147" s="10">
        <f>+F1147-O1147/5</f>
        <v>0</v>
      </c>
      <c r="H1147" s="11">
        <f>G1147*7%</f>
        <v>0</v>
      </c>
      <c r="I1147" s="11">
        <f>G1147+H1147</f>
        <v>0</v>
      </c>
      <c r="J1147" s="13"/>
      <c r="K1147" s="7">
        <f>I1147*J1147</f>
        <v>0</v>
      </c>
      <c r="L1147" s="5" t="s">
        <v>30</v>
      </c>
      <c r="M1147" s="13">
        <v>40</v>
      </c>
      <c r="N1147" s="17">
        <v>0.55000000000000004</v>
      </c>
      <c r="P1147" s="13">
        <v>260</v>
      </c>
      <c r="Q1147" s="9">
        <f>N1147*P1147</f>
        <v>143</v>
      </c>
      <c r="R1147" s="7">
        <f>G1147*13</f>
        <v>0</v>
      </c>
      <c r="S1147" s="7">
        <f>+R1147+Q1147+K1147</f>
        <v>143</v>
      </c>
      <c r="U1147" s="7" t="e">
        <f>T1147/C1147</f>
        <v>#DIV/0!</v>
      </c>
      <c r="X1147" s="117" t="e">
        <f>U1147*1.8</f>
        <v>#DIV/0!</v>
      </c>
      <c r="Z1147" s="17">
        <f>Y1147*8</f>
        <v>0</v>
      </c>
      <c r="AA1147" s="17">
        <f>Y1147*3.5</f>
        <v>0</v>
      </c>
      <c r="AB1147" s="17">
        <f>Y1147*0.9</f>
        <v>0</v>
      </c>
    </row>
    <row r="1149" spans="1:30" s="17" customFormat="1" x14ac:dyDescent="0.25">
      <c r="A1149" s="17">
        <v>296</v>
      </c>
      <c r="B1149" s="17">
        <v>14</v>
      </c>
      <c r="C1149" s="17">
        <v>1</v>
      </c>
      <c r="D1149" s="17" t="s">
        <v>642</v>
      </c>
      <c r="E1149" s="17" t="s">
        <v>799</v>
      </c>
      <c r="F1149" s="17">
        <v>5.8</v>
      </c>
      <c r="G1149" s="10">
        <f>+F1149-O1149/5</f>
        <v>5.17</v>
      </c>
      <c r="H1149" s="11">
        <f>G1149*7%</f>
        <v>0.36190000000000005</v>
      </c>
      <c r="I1149" s="11">
        <f>G1149+H1149</f>
        <v>5.5319000000000003</v>
      </c>
      <c r="J1149" s="17">
        <v>27</v>
      </c>
      <c r="K1149" s="7">
        <f>I1149*J1149</f>
        <v>149.3613</v>
      </c>
      <c r="L1149" s="10" t="s">
        <v>454</v>
      </c>
      <c r="M1149" s="17">
        <v>1</v>
      </c>
      <c r="N1149" s="17">
        <v>2.5</v>
      </c>
      <c r="O1149" s="13">
        <v>3.15</v>
      </c>
      <c r="P1149" s="13">
        <v>11</v>
      </c>
      <c r="Q1149" s="9">
        <f>N1149*P1149</f>
        <v>27.5</v>
      </c>
      <c r="R1149" s="7">
        <f>G1149*13</f>
        <v>67.209999999999994</v>
      </c>
      <c r="S1149" s="7">
        <f>+R1149+Q1149+K1149</f>
        <v>244.07130000000001</v>
      </c>
      <c r="T1149" s="7">
        <f>S1149+S1150</f>
        <v>364.32130000000001</v>
      </c>
      <c r="U1149" s="7">
        <f>T1149/C1149</f>
        <v>364.32130000000001</v>
      </c>
      <c r="X1149" s="117">
        <f>U1149*1.8</f>
        <v>655.77834000000007</v>
      </c>
      <c r="Y1149" s="17">
        <v>659</v>
      </c>
      <c r="Z1149" s="17">
        <f>Y1149*8</f>
        <v>5272</v>
      </c>
      <c r="AA1149" s="17">
        <f>Y1149*3.5</f>
        <v>2306.5</v>
      </c>
      <c r="AB1149" s="17">
        <f>Y1149*0.9</f>
        <v>593.1</v>
      </c>
      <c r="AD1149" s="17" t="s">
        <v>1254</v>
      </c>
    </row>
    <row r="1150" spans="1:30" s="17" customFormat="1" x14ac:dyDescent="0.25">
      <c r="E1150" s="104">
        <v>69252</v>
      </c>
      <c r="G1150" s="10">
        <f>+F1150-O1150/5</f>
        <v>0</v>
      </c>
      <c r="H1150" s="11">
        <f>G1150*7%</f>
        <v>0</v>
      </c>
      <c r="I1150" s="11">
        <f>G1150+H1150</f>
        <v>0</v>
      </c>
      <c r="J1150" s="13"/>
      <c r="K1150" s="7">
        <f>I1150*J1150</f>
        <v>0</v>
      </c>
      <c r="L1150" s="5" t="s">
        <v>30</v>
      </c>
      <c r="M1150" s="13">
        <v>78</v>
      </c>
      <c r="N1150" s="17">
        <v>0.65</v>
      </c>
      <c r="P1150" s="13">
        <v>185</v>
      </c>
      <c r="Q1150" s="9">
        <f>N1150*P1150</f>
        <v>120.25</v>
      </c>
      <c r="R1150" s="7">
        <f>G1150*13</f>
        <v>0</v>
      </c>
      <c r="S1150" s="7">
        <f>+R1150+Q1150+K1150</f>
        <v>120.25</v>
      </c>
      <c r="U1150" s="7" t="e">
        <f>T1150/C1150</f>
        <v>#DIV/0!</v>
      </c>
      <c r="X1150" s="117" t="e">
        <f>U1150*1.8</f>
        <v>#DIV/0!</v>
      </c>
      <c r="Z1150" s="17">
        <f>Y1150*8</f>
        <v>0</v>
      </c>
      <c r="AA1150" s="17">
        <f>Y1150*3.5</f>
        <v>0</v>
      </c>
      <c r="AB1150" s="17">
        <f>Y1150*0.9</f>
        <v>0</v>
      </c>
    </row>
    <row r="1151" spans="1:30" x14ac:dyDescent="0.25">
      <c r="A1151" s="18"/>
    </row>
    <row r="1152" spans="1:30" s="17" customFormat="1" x14ac:dyDescent="0.25">
      <c r="A1152" s="17">
        <v>297</v>
      </c>
      <c r="B1152" s="17">
        <v>14</v>
      </c>
      <c r="C1152" s="17">
        <v>1</v>
      </c>
      <c r="D1152" s="17" t="s">
        <v>642</v>
      </c>
      <c r="E1152" s="17" t="s">
        <v>800</v>
      </c>
      <c r="F1152" s="17">
        <v>3.8</v>
      </c>
      <c r="G1152" s="10">
        <f>+F1152-O1152/5</f>
        <v>3.07</v>
      </c>
      <c r="H1152" s="11">
        <f>G1152*7%</f>
        <v>0.21490000000000001</v>
      </c>
      <c r="I1152" s="11">
        <f>G1152+H1152</f>
        <v>3.2848999999999999</v>
      </c>
      <c r="J1152" s="17">
        <v>27</v>
      </c>
      <c r="K1152" s="7">
        <f>I1152*J1152</f>
        <v>88.692300000000003</v>
      </c>
      <c r="L1152" s="10" t="s">
        <v>454</v>
      </c>
      <c r="M1152" s="17">
        <v>1</v>
      </c>
      <c r="N1152" s="17">
        <v>3</v>
      </c>
      <c r="O1152" s="13">
        <v>3.65</v>
      </c>
      <c r="P1152" s="13">
        <v>11</v>
      </c>
      <c r="Q1152" s="9">
        <f>N1152*P1152</f>
        <v>33</v>
      </c>
      <c r="R1152" s="7">
        <f>G1152*13</f>
        <v>39.909999999999997</v>
      </c>
      <c r="S1152" s="7">
        <f>+R1152+Q1152+K1152</f>
        <v>161.60230000000001</v>
      </c>
      <c r="T1152" s="7">
        <f>S1152+S1153</f>
        <v>330.60230000000001</v>
      </c>
      <c r="U1152" s="7">
        <f>T1152/C1152</f>
        <v>330.60230000000001</v>
      </c>
      <c r="X1152" s="117">
        <f>U1152*1.8</f>
        <v>595.08414000000005</v>
      </c>
      <c r="Y1152" s="17">
        <v>599</v>
      </c>
      <c r="Z1152" s="17">
        <f>Y1152*8</f>
        <v>4792</v>
      </c>
      <c r="AA1152" s="17">
        <f>Y1152*3.5</f>
        <v>2096.5</v>
      </c>
      <c r="AB1152" s="17">
        <f>Y1152*0.9</f>
        <v>539.1</v>
      </c>
      <c r="AD1152" s="17" t="s">
        <v>1254</v>
      </c>
    </row>
    <row r="1153" spans="1:30" s="17" customFormat="1" x14ac:dyDescent="0.25">
      <c r="E1153" s="104">
        <v>67179</v>
      </c>
      <c r="G1153" s="10">
        <f>+F1153-O1153/5</f>
        <v>0</v>
      </c>
      <c r="H1153" s="11">
        <f>G1153*7%</f>
        <v>0</v>
      </c>
      <c r="I1153" s="11">
        <f>G1153+H1153</f>
        <v>0</v>
      </c>
      <c r="J1153" s="13"/>
      <c r="K1153" s="7">
        <f>I1153*J1153</f>
        <v>0</v>
      </c>
      <c r="L1153" s="5" t="s">
        <v>30</v>
      </c>
      <c r="M1153" s="13">
        <v>32</v>
      </c>
      <c r="N1153" s="17">
        <v>0.65</v>
      </c>
      <c r="P1153" s="13">
        <v>260</v>
      </c>
      <c r="Q1153" s="9">
        <f>N1153*P1153</f>
        <v>169</v>
      </c>
      <c r="R1153" s="7">
        <f>G1153*13</f>
        <v>0</v>
      </c>
      <c r="S1153" s="7">
        <f>+R1153+Q1153+K1153</f>
        <v>169</v>
      </c>
      <c r="U1153" s="7" t="e">
        <f>T1153/C1153</f>
        <v>#DIV/0!</v>
      </c>
      <c r="X1153" s="117" t="e">
        <f>U1153*1.8</f>
        <v>#DIV/0!</v>
      </c>
      <c r="Z1153" s="17">
        <f>Y1153*8</f>
        <v>0</v>
      </c>
      <c r="AA1153" s="17">
        <f>Y1153*3.5</f>
        <v>0</v>
      </c>
      <c r="AB1153" s="17">
        <f>Y1153*0.9</f>
        <v>0</v>
      </c>
    </row>
    <row r="1154" spans="1:30" x14ac:dyDescent="0.25">
      <c r="A1154" s="18"/>
    </row>
    <row r="1155" spans="1:30" s="17" customFormat="1" x14ac:dyDescent="0.25">
      <c r="A1155" s="17">
        <v>298</v>
      </c>
      <c r="B1155" s="17">
        <v>14</v>
      </c>
      <c r="C1155" s="17">
        <v>1</v>
      </c>
      <c r="D1155" s="17" t="s">
        <v>642</v>
      </c>
      <c r="E1155" s="83" t="s">
        <v>801</v>
      </c>
      <c r="F1155" s="17">
        <v>1.9</v>
      </c>
      <c r="G1155" s="10">
        <f>+F1155-O1155/5</f>
        <v>1.17</v>
      </c>
      <c r="H1155" s="11">
        <f>G1155*7%</f>
        <v>8.1900000000000001E-2</v>
      </c>
      <c r="I1155" s="11">
        <f>G1155+H1155</f>
        <v>1.2519</v>
      </c>
      <c r="J1155" s="17">
        <v>27</v>
      </c>
      <c r="K1155" s="7">
        <f>I1155*J1155</f>
        <v>33.801299999999998</v>
      </c>
      <c r="L1155" s="10" t="s">
        <v>454</v>
      </c>
      <c r="M1155" s="17">
        <v>1</v>
      </c>
      <c r="N1155" s="17">
        <v>3.5</v>
      </c>
      <c r="O1155" s="13">
        <v>3.65</v>
      </c>
      <c r="P1155" s="13">
        <v>11</v>
      </c>
      <c r="Q1155" s="9">
        <f>N1155*P1155</f>
        <v>38.5</v>
      </c>
      <c r="R1155" s="7">
        <f>G1155*13</f>
        <v>15.209999999999999</v>
      </c>
      <c r="S1155" s="7">
        <f>+R1155+Q1155+K1155</f>
        <v>87.511300000000006</v>
      </c>
      <c r="T1155" s="7">
        <f>S1155+S1156</f>
        <v>140.01130000000001</v>
      </c>
      <c r="U1155" s="7">
        <f>T1155/C1155</f>
        <v>140.01130000000001</v>
      </c>
      <c r="X1155" s="117">
        <f>U1155*1.8</f>
        <v>252.02034</v>
      </c>
      <c r="Y1155" s="17">
        <v>249</v>
      </c>
      <c r="Z1155" s="17">
        <f>Y1155*8</f>
        <v>1992</v>
      </c>
      <c r="AA1155" s="17">
        <f>Y1155*3.5</f>
        <v>871.5</v>
      </c>
      <c r="AB1155" s="17">
        <f>Y1155*0.9</f>
        <v>224.1</v>
      </c>
      <c r="AD1155" s="17" t="s">
        <v>1254</v>
      </c>
    </row>
    <row r="1156" spans="1:30" s="17" customFormat="1" x14ac:dyDescent="0.25">
      <c r="E1156" s="104">
        <v>65652</v>
      </c>
      <c r="G1156" s="10">
        <f>+F1156-O1156/5</f>
        <v>0</v>
      </c>
      <c r="H1156" s="11">
        <f>G1156*7%</f>
        <v>0</v>
      </c>
      <c r="I1156" s="11">
        <f>G1156+H1156</f>
        <v>0</v>
      </c>
      <c r="J1156" s="13"/>
      <c r="K1156" s="7">
        <f>I1156*J1156</f>
        <v>0</v>
      </c>
      <c r="L1156" s="5" t="s">
        <v>30</v>
      </c>
      <c r="M1156" s="13">
        <v>16</v>
      </c>
      <c r="N1156" s="17">
        <v>0.15</v>
      </c>
      <c r="P1156" s="13">
        <v>350</v>
      </c>
      <c r="Q1156" s="9">
        <f>N1156*P1156</f>
        <v>52.5</v>
      </c>
      <c r="R1156" s="7">
        <f>G1156*13</f>
        <v>0</v>
      </c>
      <c r="S1156" s="7">
        <f>+R1156+Q1156+K1156</f>
        <v>52.5</v>
      </c>
      <c r="U1156" s="7" t="e">
        <f>T1156/C1156</f>
        <v>#DIV/0!</v>
      </c>
      <c r="X1156" s="117" t="e">
        <f>U1156*1.8</f>
        <v>#DIV/0!</v>
      </c>
      <c r="Z1156" s="17">
        <f>Y1156*8</f>
        <v>0</v>
      </c>
      <c r="AA1156" s="17">
        <f>Y1156*3.5</f>
        <v>0</v>
      </c>
      <c r="AB1156" s="17">
        <f>Y1156*0.9</f>
        <v>0</v>
      </c>
    </row>
    <row r="1157" spans="1:30" x14ac:dyDescent="0.25">
      <c r="A1157" s="18"/>
    </row>
    <row r="1158" spans="1:30" s="17" customFormat="1" x14ac:dyDescent="0.25">
      <c r="A1158" s="17">
        <v>299</v>
      </c>
      <c r="B1158" s="17">
        <v>14</v>
      </c>
      <c r="C1158" s="17">
        <v>1</v>
      </c>
      <c r="D1158" s="17" t="s">
        <v>616</v>
      </c>
      <c r="E1158" s="83" t="s">
        <v>802</v>
      </c>
      <c r="F1158" s="17">
        <v>2</v>
      </c>
      <c r="G1158" s="10">
        <f>+F1158-O1158/5</f>
        <v>1.24</v>
      </c>
      <c r="H1158" s="11">
        <f>G1158*7%</f>
        <v>8.6800000000000002E-2</v>
      </c>
      <c r="I1158" s="11">
        <f>G1158+H1158</f>
        <v>1.3268</v>
      </c>
      <c r="J1158" s="17">
        <v>27</v>
      </c>
      <c r="K1158" s="7">
        <f>I1158*J1158</f>
        <v>35.823599999999999</v>
      </c>
      <c r="L1158" s="10" t="s">
        <v>454</v>
      </c>
      <c r="M1158" s="17">
        <v>1</v>
      </c>
      <c r="N1158" s="17">
        <v>3.5</v>
      </c>
      <c r="O1158" s="13">
        <v>3.8</v>
      </c>
      <c r="P1158" s="13">
        <v>11</v>
      </c>
      <c r="Q1158" s="9">
        <f>N1158*P1158</f>
        <v>38.5</v>
      </c>
      <c r="R1158" s="7">
        <f>G1158*13</f>
        <v>16.12</v>
      </c>
      <c r="S1158" s="7">
        <f>+R1158+Q1158+K1158</f>
        <v>90.443600000000004</v>
      </c>
      <c r="T1158" s="7">
        <f>S1158+S1159</f>
        <v>168.4436</v>
      </c>
      <c r="U1158" s="7">
        <f>T1158/C1158</f>
        <v>168.4436</v>
      </c>
      <c r="X1158" s="117">
        <f>U1158*1.8</f>
        <v>303.19848000000002</v>
      </c>
      <c r="Y1158" s="17">
        <v>299</v>
      </c>
      <c r="Z1158" s="17">
        <f>Y1158*8</f>
        <v>2392</v>
      </c>
      <c r="AA1158" s="17">
        <f>Y1158*3.5</f>
        <v>1046.5</v>
      </c>
      <c r="AB1158" s="17">
        <f>Y1158*0.9</f>
        <v>269.10000000000002</v>
      </c>
      <c r="AD1158" s="17" t="s">
        <v>1254</v>
      </c>
    </row>
    <row r="1159" spans="1:30" s="17" customFormat="1" x14ac:dyDescent="0.25">
      <c r="E1159" s="104">
        <v>106713</v>
      </c>
      <c r="G1159" s="10">
        <f>+F1159-O1159/5</f>
        <v>0</v>
      </c>
      <c r="H1159" s="11">
        <f>G1159*7%</f>
        <v>0</v>
      </c>
      <c r="I1159" s="11">
        <f>G1159+H1159</f>
        <v>0</v>
      </c>
      <c r="J1159" s="13"/>
      <c r="K1159" s="7">
        <f>I1159*J1159</f>
        <v>0</v>
      </c>
      <c r="L1159" s="5" t="s">
        <v>30</v>
      </c>
      <c r="M1159" s="13">
        <v>28</v>
      </c>
      <c r="N1159" s="17">
        <v>0.3</v>
      </c>
      <c r="P1159" s="13">
        <v>260</v>
      </c>
      <c r="Q1159" s="9">
        <f>N1159*P1159</f>
        <v>78</v>
      </c>
      <c r="R1159" s="7">
        <f>G1159*13</f>
        <v>0</v>
      </c>
      <c r="S1159" s="7">
        <f>+R1159+Q1159+K1159</f>
        <v>78</v>
      </c>
      <c r="U1159" s="7" t="e">
        <f>T1159/C1159</f>
        <v>#DIV/0!</v>
      </c>
      <c r="X1159" s="117" t="e">
        <f>U1159*1.8</f>
        <v>#DIV/0!</v>
      </c>
      <c r="Z1159" s="17">
        <f>Y1159*8</f>
        <v>0</v>
      </c>
      <c r="AA1159" s="17">
        <f>Y1159*3.5</f>
        <v>0</v>
      </c>
      <c r="AB1159" s="17">
        <f>Y1159*0.9</f>
        <v>0</v>
      </c>
    </row>
    <row r="1160" spans="1:30" x14ac:dyDescent="0.25">
      <c r="A1160" s="18"/>
    </row>
    <row r="1161" spans="1:30" s="17" customFormat="1" x14ac:dyDescent="0.25">
      <c r="A1161" s="17">
        <v>300</v>
      </c>
      <c r="B1161" s="17">
        <v>14</v>
      </c>
      <c r="C1161" s="17">
        <v>1</v>
      </c>
      <c r="D1161" s="17" t="s">
        <v>616</v>
      </c>
      <c r="E1161" s="83" t="s">
        <v>803</v>
      </c>
      <c r="F1161" s="17">
        <v>2</v>
      </c>
      <c r="G1161" s="10">
        <f>+F1161-O1161/5</f>
        <v>1.33</v>
      </c>
      <c r="H1161" s="11">
        <f>G1161*7%</f>
        <v>9.3100000000000016E-2</v>
      </c>
      <c r="I1161" s="11">
        <f>G1161+H1161</f>
        <v>1.4231</v>
      </c>
      <c r="J1161" s="17">
        <v>27</v>
      </c>
      <c r="K1161" s="7">
        <f>I1161*J1161</f>
        <v>38.423700000000004</v>
      </c>
      <c r="L1161" s="10" t="s">
        <v>454</v>
      </c>
      <c r="M1161" s="17">
        <v>1</v>
      </c>
      <c r="N1161" s="17">
        <v>3</v>
      </c>
      <c r="O1161" s="13">
        <v>3.35</v>
      </c>
      <c r="P1161" s="13">
        <v>11</v>
      </c>
      <c r="Q1161" s="9">
        <f>N1161*P1161</f>
        <v>33</v>
      </c>
      <c r="R1161" s="7">
        <f>G1161*13</f>
        <v>17.29</v>
      </c>
      <c r="S1161" s="7">
        <f>+R1161+Q1161+K1161</f>
        <v>88.713700000000003</v>
      </c>
      <c r="T1161" s="7">
        <f>S1161+S1162</f>
        <v>179.71370000000002</v>
      </c>
      <c r="U1161" s="7">
        <f>T1161/C1161</f>
        <v>179.71370000000002</v>
      </c>
      <c r="X1161" s="117">
        <f>U1161*1.8</f>
        <v>323.48466000000002</v>
      </c>
      <c r="Y1161" s="17">
        <v>319</v>
      </c>
      <c r="Z1161" s="17">
        <f>Y1161*8</f>
        <v>2552</v>
      </c>
      <c r="AA1161" s="17">
        <f>Y1161*3.5</f>
        <v>1116.5</v>
      </c>
      <c r="AB1161" s="17">
        <f>Y1161*0.9</f>
        <v>287.10000000000002</v>
      </c>
      <c r="AD1161" s="17" t="s">
        <v>1254</v>
      </c>
    </row>
    <row r="1162" spans="1:30" s="17" customFormat="1" x14ac:dyDescent="0.25">
      <c r="E1162" s="104">
        <v>106720</v>
      </c>
      <c r="G1162" s="10">
        <f>+F1162-O1162/5</f>
        <v>0</v>
      </c>
      <c r="H1162" s="11">
        <f>G1162*7%</f>
        <v>0</v>
      </c>
      <c r="I1162" s="11">
        <f>G1162+H1162</f>
        <v>0</v>
      </c>
      <c r="J1162" s="13"/>
      <c r="K1162" s="7">
        <f>I1162*J1162</f>
        <v>0</v>
      </c>
      <c r="L1162" s="5" t="s">
        <v>30</v>
      </c>
      <c r="M1162" s="13">
        <v>28</v>
      </c>
      <c r="N1162" s="17">
        <v>0.35</v>
      </c>
      <c r="P1162" s="13">
        <v>260</v>
      </c>
      <c r="Q1162" s="9">
        <f>N1162*P1162</f>
        <v>91</v>
      </c>
      <c r="R1162" s="7">
        <f>G1162*13</f>
        <v>0</v>
      </c>
      <c r="S1162" s="7">
        <f>+R1162+Q1162+K1162</f>
        <v>91</v>
      </c>
      <c r="U1162" s="7" t="e">
        <f>T1162/C1162</f>
        <v>#DIV/0!</v>
      </c>
      <c r="X1162" s="117" t="e">
        <f>U1162*1.8</f>
        <v>#DIV/0!</v>
      </c>
      <c r="Z1162" s="17">
        <f>Y1162*8</f>
        <v>0</v>
      </c>
      <c r="AA1162" s="17">
        <f>Y1162*3.5</f>
        <v>0</v>
      </c>
      <c r="AB1162" s="17">
        <f>Y1162*0.9</f>
        <v>0</v>
      </c>
    </row>
    <row r="1163" spans="1:30" x14ac:dyDescent="0.25">
      <c r="A1163" s="18"/>
    </row>
    <row r="1164" spans="1:30" s="17" customFormat="1" x14ac:dyDescent="0.25">
      <c r="A1164" s="17">
        <v>301</v>
      </c>
      <c r="B1164" s="17">
        <v>14</v>
      </c>
      <c r="C1164" s="17">
        <v>1</v>
      </c>
      <c r="D1164" s="17" t="s">
        <v>616</v>
      </c>
      <c r="E1164" s="83" t="s">
        <v>804</v>
      </c>
      <c r="F1164" s="17">
        <v>4.5999999999999996</v>
      </c>
      <c r="G1164" s="10">
        <f>+F1164-O1164/5</f>
        <v>3.9499999999999997</v>
      </c>
      <c r="H1164" s="11">
        <f>G1164*7%</f>
        <v>0.27650000000000002</v>
      </c>
      <c r="I1164" s="11">
        <f>G1164+H1164</f>
        <v>4.2264999999999997</v>
      </c>
      <c r="J1164" s="17">
        <v>27</v>
      </c>
      <c r="K1164" s="7">
        <f>I1164*J1164</f>
        <v>114.1155</v>
      </c>
      <c r="L1164" s="10" t="s">
        <v>454</v>
      </c>
      <c r="M1164" s="17">
        <v>1</v>
      </c>
      <c r="N1164" s="17">
        <v>2.5</v>
      </c>
      <c r="O1164" s="13">
        <v>3.25</v>
      </c>
      <c r="P1164" s="13">
        <v>11</v>
      </c>
      <c r="Q1164" s="9">
        <f>N1164*P1164</f>
        <v>27.5</v>
      </c>
      <c r="R1164" s="7">
        <f>G1164*13</f>
        <v>51.349999999999994</v>
      </c>
      <c r="S1164" s="7">
        <f>+R1164+Q1164+K1164</f>
        <v>192.96549999999999</v>
      </c>
      <c r="T1164" s="7">
        <f>S1164+S1165</f>
        <v>387.96550000000002</v>
      </c>
      <c r="U1164" s="7">
        <f>T1164/C1164</f>
        <v>387.96550000000002</v>
      </c>
      <c r="X1164" s="117">
        <f>U1164*1.8</f>
        <v>698.3379000000001</v>
      </c>
      <c r="Y1164" s="17">
        <v>699</v>
      </c>
      <c r="Z1164" s="17">
        <f>Y1164*8</f>
        <v>5592</v>
      </c>
      <c r="AA1164" s="17">
        <f>Y1164*3.5</f>
        <v>2446.5</v>
      </c>
      <c r="AB1164" s="17">
        <f>Y1164*0.9</f>
        <v>629.1</v>
      </c>
      <c r="AD1164" s="17" t="s">
        <v>1254</v>
      </c>
    </row>
    <row r="1165" spans="1:30" s="17" customFormat="1" x14ac:dyDescent="0.25">
      <c r="E1165" s="104">
        <v>107598</v>
      </c>
      <c r="G1165" s="10">
        <f>+F1165-O1165/5</f>
        <v>0</v>
      </c>
      <c r="H1165" s="11">
        <f>G1165*7%</f>
        <v>0</v>
      </c>
      <c r="I1165" s="11">
        <f>G1165+H1165</f>
        <v>0</v>
      </c>
      <c r="J1165" s="13"/>
      <c r="K1165" s="7">
        <f>I1165*J1165</f>
        <v>0</v>
      </c>
      <c r="L1165" s="5" t="s">
        <v>30</v>
      </c>
      <c r="M1165" s="13">
        <v>48</v>
      </c>
      <c r="N1165" s="17">
        <v>0.75</v>
      </c>
      <c r="P1165" s="13">
        <v>260</v>
      </c>
      <c r="Q1165" s="9">
        <f>N1165*P1165</f>
        <v>195</v>
      </c>
      <c r="R1165" s="7">
        <f>G1165*13</f>
        <v>0</v>
      </c>
      <c r="S1165" s="7">
        <f>+R1165+Q1165+K1165</f>
        <v>195</v>
      </c>
      <c r="U1165" s="7" t="e">
        <f>T1165/C1165</f>
        <v>#DIV/0!</v>
      </c>
      <c r="X1165" s="117" t="e">
        <f>U1165*1.8</f>
        <v>#DIV/0!</v>
      </c>
      <c r="Z1165" s="17">
        <f>Y1165*8</f>
        <v>0</v>
      </c>
      <c r="AA1165" s="17">
        <f>Y1165*3.5</f>
        <v>0</v>
      </c>
      <c r="AB1165" s="17">
        <f>Y1165*0.9</f>
        <v>0</v>
      </c>
    </row>
    <row r="1166" spans="1:30" x14ac:dyDescent="0.25">
      <c r="A1166" s="18"/>
    </row>
    <row r="1167" spans="1:30" s="17" customFormat="1" x14ac:dyDescent="0.25">
      <c r="A1167" s="17">
        <v>302</v>
      </c>
      <c r="B1167" s="17">
        <v>14</v>
      </c>
      <c r="C1167" s="17">
        <v>1</v>
      </c>
      <c r="D1167" s="17" t="s">
        <v>642</v>
      </c>
      <c r="E1167" s="83" t="s">
        <v>805</v>
      </c>
      <c r="F1167" s="17">
        <v>3.1</v>
      </c>
      <c r="G1167" s="10">
        <f>+F1167-O1167/5</f>
        <v>2.5</v>
      </c>
      <c r="H1167" s="11">
        <f>G1167*7%</f>
        <v>0.17500000000000002</v>
      </c>
      <c r="I1167" s="11">
        <f>G1167+H1167</f>
        <v>2.6749999999999998</v>
      </c>
      <c r="J1167" s="17">
        <v>27</v>
      </c>
      <c r="K1167" s="7">
        <f>I1167*J1167</f>
        <v>72.224999999999994</v>
      </c>
      <c r="L1167" s="10" t="s">
        <v>454</v>
      </c>
      <c r="M1167" s="17">
        <v>1</v>
      </c>
      <c r="N1167" s="17">
        <v>2.5</v>
      </c>
      <c r="O1167" s="13">
        <v>3</v>
      </c>
      <c r="P1167" s="13">
        <v>11</v>
      </c>
      <c r="Q1167" s="9">
        <f>N1167*P1167</f>
        <v>27.5</v>
      </c>
      <c r="R1167" s="7">
        <f>G1167*13</f>
        <v>32.5</v>
      </c>
      <c r="S1167" s="7">
        <f>+R1167+Q1167+K1167</f>
        <v>132.22499999999999</v>
      </c>
      <c r="T1167" s="7">
        <f>S1167+S1168</f>
        <v>262.22500000000002</v>
      </c>
      <c r="U1167" s="7">
        <f>T1167/C1167</f>
        <v>262.22500000000002</v>
      </c>
      <c r="X1167" s="117">
        <f>U1167*1.8</f>
        <v>472.00500000000005</v>
      </c>
      <c r="Y1167" s="17">
        <v>469</v>
      </c>
      <c r="Z1167" s="17">
        <f>Y1167*8</f>
        <v>3752</v>
      </c>
      <c r="AA1167" s="17">
        <f>Y1167*3.5</f>
        <v>1641.5</v>
      </c>
      <c r="AB1167" s="17">
        <f>Y1167*0.9</f>
        <v>422.1</v>
      </c>
      <c r="AD1167" s="17" t="s">
        <v>1254</v>
      </c>
    </row>
    <row r="1168" spans="1:30" s="17" customFormat="1" x14ac:dyDescent="0.25">
      <c r="E1168" s="104">
        <v>80516</v>
      </c>
      <c r="G1168" s="10">
        <f>+F1168-O1168/5</f>
        <v>0</v>
      </c>
      <c r="H1168" s="11">
        <f>G1168*7%</f>
        <v>0</v>
      </c>
      <c r="I1168" s="11">
        <f>G1168+H1168</f>
        <v>0</v>
      </c>
      <c r="J1168" s="13"/>
      <c r="K1168" s="7">
        <f>I1168*J1168</f>
        <v>0</v>
      </c>
      <c r="L1168" s="5" t="s">
        <v>30</v>
      </c>
      <c r="M1168" s="13">
        <v>22</v>
      </c>
      <c r="N1168" s="17">
        <v>0.5</v>
      </c>
      <c r="P1168" s="13">
        <v>260</v>
      </c>
      <c r="Q1168" s="9">
        <f>N1168*P1168</f>
        <v>130</v>
      </c>
      <c r="R1168" s="7">
        <f>G1168*13</f>
        <v>0</v>
      </c>
      <c r="S1168" s="7">
        <f>+R1168+Q1168+K1168</f>
        <v>130</v>
      </c>
      <c r="U1168" s="7" t="e">
        <f>T1168/C1168</f>
        <v>#DIV/0!</v>
      </c>
      <c r="X1168" s="117" t="e">
        <f>U1168*1.8</f>
        <v>#DIV/0!</v>
      </c>
      <c r="Z1168" s="17">
        <f>Y1168*8</f>
        <v>0</v>
      </c>
      <c r="AA1168" s="17">
        <f>Y1168*3.5</f>
        <v>0</v>
      </c>
      <c r="AB1168" s="17">
        <f>Y1168*0.9</f>
        <v>0</v>
      </c>
    </row>
    <row r="1169" spans="1:30" x14ac:dyDescent="0.25">
      <c r="A1169" s="18"/>
    </row>
    <row r="1170" spans="1:30" s="17" customFormat="1" x14ac:dyDescent="0.25">
      <c r="A1170" s="17">
        <v>303</v>
      </c>
      <c r="B1170" s="17">
        <v>14</v>
      </c>
      <c r="C1170" s="17">
        <v>1</v>
      </c>
      <c r="D1170" s="17" t="s">
        <v>642</v>
      </c>
      <c r="E1170" s="17" t="s">
        <v>806</v>
      </c>
      <c r="F1170" s="17">
        <v>6.3</v>
      </c>
      <c r="G1170" s="10">
        <f>+F1170-O1170/5</f>
        <v>5.9399999999999995</v>
      </c>
      <c r="H1170" s="11">
        <f>G1170*7%</f>
        <v>0.4158</v>
      </c>
      <c r="I1170" s="11">
        <f>G1170+H1170</f>
        <v>6.3557999999999995</v>
      </c>
      <c r="J1170" s="17">
        <v>27</v>
      </c>
      <c r="K1170" s="7">
        <f>I1170*J1170</f>
        <v>171.60659999999999</v>
      </c>
      <c r="L1170" s="10" t="s">
        <v>454</v>
      </c>
      <c r="M1170" s="17">
        <v>1</v>
      </c>
      <c r="N1170" s="17">
        <v>1</v>
      </c>
      <c r="O1170" s="13">
        <v>1.8</v>
      </c>
      <c r="P1170" s="13">
        <v>8</v>
      </c>
      <c r="Q1170" s="9">
        <f>N1170*P1170</f>
        <v>8</v>
      </c>
      <c r="R1170" s="7">
        <f>G1170*13</f>
        <v>77.22</v>
      </c>
      <c r="S1170" s="7">
        <f>+R1170+Q1170+K1170</f>
        <v>256.82659999999998</v>
      </c>
      <c r="T1170" s="7">
        <f>S1170+S1171</f>
        <v>464.82659999999998</v>
      </c>
      <c r="U1170" s="7">
        <f>T1170/C1170</f>
        <v>464.82659999999998</v>
      </c>
      <c r="X1170" s="117">
        <f>U1170*1.8</f>
        <v>836.68787999999995</v>
      </c>
      <c r="Y1170" s="17">
        <v>839</v>
      </c>
      <c r="Z1170" s="17">
        <f>Y1170*8</f>
        <v>6712</v>
      </c>
      <c r="AA1170" s="17">
        <f>Y1170*3.5</f>
        <v>2936.5</v>
      </c>
      <c r="AB1170" s="17">
        <f>Y1170*0.9</f>
        <v>755.1</v>
      </c>
    </row>
    <row r="1171" spans="1:30" s="17" customFormat="1" x14ac:dyDescent="0.25">
      <c r="E1171" s="104">
        <v>80992</v>
      </c>
      <c r="G1171" s="10">
        <f>+F1171-O1171/5</f>
        <v>0</v>
      </c>
      <c r="H1171" s="11">
        <f>G1171*7%</f>
        <v>0</v>
      </c>
      <c r="I1171" s="11">
        <f>G1171+H1171</f>
        <v>0</v>
      </c>
      <c r="J1171" s="13"/>
      <c r="K1171" s="7">
        <f>I1171*J1171</f>
        <v>0</v>
      </c>
      <c r="L1171" s="5" t="s">
        <v>30</v>
      </c>
      <c r="M1171" s="13">
        <v>41</v>
      </c>
      <c r="N1171" s="17">
        <v>0.8</v>
      </c>
      <c r="P1171" s="13">
        <v>260</v>
      </c>
      <c r="Q1171" s="9">
        <f>N1171*P1171</f>
        <v>208</v>
      </c>
      <c r="R1171" s="7">
        <f>G1171*13</f>
        <v>0</v>
      </c>
      <c r="S1171" s="7">
        <f>+R1171+Q1171+K1171</f>
        <v>208</v>
      </c>
      <c r="U1171" s="7" t="e">
        <f>T1171/C1171</f>
        <v>#DIV/0!</v>
      </c>
      <c r="X1171" s="117" t="e">
        <f>U1171*1.8</f>
        <v>#DIV/0!</v>
      </c>
      <c r="Z1171" s="17">
        <f>Y1171*8</f>
        <v>0</v>
      </c>
      <c r="AA1171" s="17">
        <f>Y1171*3.5</f>
        <v>0</v>
      </c>
      <c r="AB1171" s="17">
        <f>Y1171*0.9</f>
        <v>0</v>
      </c>
    </row>
    <row r="1172" spans="1:30" x14ac:dyDescent="0.25">
      <c r="A1172" s="18"/>
    </row>
    <row r="1173" spans="1:30" s="17" customFormat="1" x14ac:dyDescent="0.25">
      <c r="A1173" s="17">
        <v>304</v>
      </c>
      <c r="B1173" s="17">
        <v>14</v>
      </c>
      <c r="C1173" s="17">
        <v>1</v>
      </c>
      <c r="D1173" s="17" t="s">
        <v>642</v>
      </c>
      <c r="E1173" s="17" t="s">
        <v>807</v>
      </c>
      <c r="F1173" s="17">
        <v>5.3</v>
      </c>
      <c r="G1173" s="10">
        <f>+F1173-O1173/5</f>
        <v>4.92</v>
      </c>
      <c r="H1173" s="11">
        <f>G1173*7%</f>
        <v>0.34440000000000004</v>
      </c>
      <c r="I1173" s="11">
        <f>G1173+H1173</f>
        <v>5.2644000000000002</v>
      </c>
      <c r="J1173" s="17">
        <v>27</v>
      </c>
      <c r="K1173" s="7">
        <f>I1173*J1173</f>
        <v>142.1388</v>
      </c>
      <c r="L1173" s="10" t="s">
        <v>454</v>
      </c>
      <c r="M1173" s="17">
        <v>1</v>
      </c>
      <c r="N1173" s="17">
        <v>0.9</v>
      </c>
      <c r="O1173" s="13">
        <v>1.9</v>
      </c>
      <c r="P1173" s="13">
        <v>8</v>
      </c>
      <c r="Q1173" s="9">
        <f>N1173*P1173</f>
        <v>7.2</v>
      </c>
      <c r="R1173" s="7">
        <f>G1173*13</f>
        <v>63.96</v>
      </c>
      <c r="S1173" s="7">
        <f>+R1173+Q1173+K1173</f>
        <v>213.2988</v>
      </c>
      <c r="T1173" s="7">
        <f>S1173+S1174</f>
        <v>473.29880000000003</v>
      </c>
      <c r="U1173" s="7">
        <f>T1173/C1173</f>
        <v>473.29880000000003</v>
      </c>
      <c r="X1173" s="117">
        <f>U1173*1.8</f>
        <v>851.93784000000005</v>
      </c>
      <c r="Y1173" s="17">
        <v>849</v>
      </c>
      <c r="Z1173" s="17">
        <f>Y1173*8</f>
        <v>6792</v>
      </c>
      <c r="AA1173" s="17">
        <f>Y1173*3.5</f>
        <v>2971.5</v>
      </c>
      <c r="AB1173" s="17">
        <f>Y1173*0.9</f>
        <v>764.1</v>
      </c>
    </row>
    <row r="1174" spans="1:30" s="17" customFormat="1" x14ac:dyDescent="0.25">
      <c r="E1174" s="106">
        <v>81272</v>
      </c>
      <c r="G1174" s="10">
        <f>+F1174-O1174/5</f>
        <v>0</v>
      </c>
      <c r="H1174" s="11">
        <f>G1174*7%</f>
        <v>0</v>
      </c>
      <c r="I1174" s="11">
        <f>G1174+H1174</f>
        <v>0</v>
      </c>
      <c r="J1174" s="13"/>
      <c r="K1174" s="7">
        <f>I1174*J1174</f>
        <v>0</v>
      </c>
      <c r="L1174" s="5" t="s">
        <v>30</v>
      </c>
      <c r="M1174" s="13">
        <v>40</v>
      </c>
      <c r="N1174" s="17">
        <v>1</v>
      </c>
      <c r="P1174" s="13">
        <v>260</v>
      </c>
      <c r="Q1174" s="9">
        <f>N1174*P1174</f>
        <v>260</v>
      </c>
      <c r="R1174" s="7">
        <f>G1174*13</f>
        <v>0</v>
      </c>
      <c r="S1174" s="7">
        <f>+R1174+Q1174+K1174</f>
        <v>260</v>
      </c>
      <c r="U1174" s="7" t="e">
        <f>T1174/C1174</f>
        <v>#DIV/0!</v>
      </c>
      <c r="X1174" s="117" t="e">
        <f>U1174*1.8</f>
        <v>#DIV/0!</v>
      </c>
      <c r="Z1174" s="17">
        <f>Y1174*8</f>
        <v>0</v>
      </c>
      <c r="AA1174" s="17">
        <f>Y1174*3.5</f>
        <v>0</v>
      </c>
      <c r="AB1174" s="17">
        <f>Y1174*0.9</f>
        <v>0</v>
      </c>
    </row>
    <row r="1175" spans="1:30" x14ac:dyDescent="0.25">
      <c r="A1175" s="18"/>
    </row>
    <row r="1176" spans="1:30" s="17" customFormat="1" x14ac:dyDescent="0.25">
      <c r="A1176" s="17">
        <v>305</v>
      </c>
      <c r="B1176" s="17">
        <v>14</v>
      </c>
      <c r="C1176" s="17">
        <v>1</v>
      </c>
      <c r="D1176" s="17" t="s">
        <v>612</v>
      </c>
      <c r="E1176" s="83" t="s">
        <v>808</v>
      </c>
      <c r="F1176" s="17">
        <v>4.24</v>
      </c>
      <c r="G1176" s="10">
        <f>+F1176-O1176/5</f>
        <v>3.6100000000000003</v>
      </c>
      <c r="H1176" s="11">
        <f>G1176*7%</f>
        <v>0.25270000000000004</v>
      </c>
      <c r="I1176" s="11">
        <f>G1176+H1176</f>
        <v>3.8627000000000002</v>
      </c>
      <c r="J1176" s="17">
        <v>27</v>
      </c>
      <c r="K1176" s="7">
        <f>I1176*J1176</f>
        <v>104.2929</v>
      </c>
      <c r="L1176" s="10" t="s">
        <v>454</v>
      </c>
      <c r="M1176" s="17">
        <v>1</v>
      </c>
      <c r="N1176" s="17">
        <v>2.5</v>
      </c>
      <c r="O1176" s="13">
        <v>3.15</v>
      </c>
      <c r="P1176" s="13">
        <v>11</v>
      </c>
      <c r="Q1176" s="9">
        <f>N1176*P1176</f>
        <v>27.5</v>
      </c>
      <c r="R1176" s="7">
        <f>G1176*13</f>
        <v>46.930000000000007</v>
      </c>
      <c r="S1176" s="7">
        <f>+R1176+Q1176+K1176</f>
        <v>178.72290000000001</v>
      </c>
      <c r="T1176" s="7">
        <f>S1176+S1177</f>
        <v>347.72289999999998</v>
      </c>
      <c r="U1176" s="7">
        <f>T1176/C1176</f>
        <v>347.72289999999998</v>
      </c>
      <c r="X1176" s="117">
        <f>U1176*1.8</f>
        <v>625.90121999999997</v>
      </c>
      <c r="Y1176" s="17">
        <v>629</v>
      </c>
      <c r="Z1176" s="17">
        <f>Y1176*8</f>
        <v>5032</v>
      </c>
      <c r="AA1176" s="17">
        <f>Y1176*3.5</f>
        <v>2201.5</v>
      </c>
      <c r="AB1176" s="17">
        <f>Y1176*0.9</f>
        <v>566.1</v>
      </c>
      <c r="AD1176" s="17" t="s">
        <v>1254</v>
      </c>
    </row>
    <row r="1177" spans="1:30" s="17" customFormat="1" x14ac:dyDescent="0.25">
      <c r="E1177" s="105">
        <v>100025</v>
      </c>
      <c r="G1177" s="10">
        <f>+F1177-O1177/5</f>
        <v>0</v>
      </c>
      <c r="H1177" s="11">
        <f>G1177*7%</f>
        <v>0</v>
      </c>
      <c r="I1177" s="11">
        <f>G1177+H1177</f>
        <v>0</v>
      </c>
      <c r="J1177" s="13"/>
      <c r="K1177" s="7">
        <f>I1177*J1177</f>
        <v>0</v>
      </c>
      <c r="L1177" s="5" t="s">
        <v>30</v>
      </c>
      <c r="M1177" s="13">
        <v>14</v>
      </c>
      <c r="N1177" s="17">
        <v>0.65</v>
      </c>
      <c r="P1177" s="13">
        <v>260</v>
      </c>
      <c r="Q1177" s="9">
        <f>N1177*P1177</f>
        <v>169</v>
      </c>
      <c r="R1177" s="7">
        <f>G1177*13</f>
        <v>0</v>
      </c>
      <c r="S1177" s="7">
        <f>+R1177+Q1177+K1177</f>
        <v>169</v>
      </c>
      <c r="U1177" s="7" t="e">
        <f>T1177/C1177</f>
        <v>#DIV/0!</v>
      </c>
      <c r="X1177" s="117" t="e">
        <f>U1177*1.8</f>
        <v>#DIV/0!</v>
      </c>
      <c r="Z1177" s="17">
        <f>Y1177*8</f>
        <v>0</v>
      </c>
      <c r="AA1177" s="17">
        <f>Y1177*3.5</f>
        <v>0</v>
      </c>
      <c r="AB1177" s="17">
        <f>Y1177*0.9</f>
        <v>0</v>
      </c>
    </row>
    <row r="1178" spans="1:30" x14ac:dyDescent="0.25">
      <c r="A1178" s="18"/>
    </row>
    <row r="1179" spans="1:30" s="17" customFormat="1" x14ac:dyDescent="0.25">
      <c r="A1179" s="17">
        <v>306</v>
      </c>
      <c r="B1179" s="17">
        <v>14</v>
      </c>
      <c r="C1179" s="17">
        <v>1</v>
      </c>
      <c r="D1179" s="17" t="s">
        <v>612</v>
      </c>
      <c r="E1179" s="83" t="s">
        <v>809</v>
      </c>
      <c r="F1179" s="17">
        <v>2.8</v>
      </c>
      <c r="G1179" s="10">
        <f>+F1179-O1179/5</f>
        <v>2.2399999999999998</v>
      </c>
      <c r="H1179" s="11">
        <f>G1179*7%</f>
        <v>0.15679999999999999</v>
      </c>
      <c r="I1179" s="11">
        <f>G1179+H1179</f>
        <v>2.3967999999999998</v>
      </c>
      <c r="J1179" s="17">
        <v>27</v>
      </c>
      <c r="K1179" s="7">
        <f>I1179*J1179</f>
        <v>64.7136</v>
      </c>
      <c r="L1179" s="10" t="s">
        <v>454</v>
      </c>
      <c r="M1179" s="17">
        <v>1</v>
      </c>
      <c r="N1179" s="17">
        <v>2.5</v>
      </c>
      <c r="O1179" s="13">
        <v>2.8</v>
      </c>
      <c r="P1179" s="13">
        <v>11</v>
      </c>
      <c r="Q1179" s="9">
        <f>N1179*P1179</f>
        <v>27.5</v>
      </c>
      <c r="R1179" s="7">
        <f>G1179*13</f>
        <v>29.119999999999997</v>
      </c>
      <c r="S1179" s="7">
        <f>+R1179+Q1179+K1179</f>
        <v>121.33359999999999</v>
      </c>
      <c r="T1179" s="7">
        <f>S1179+S1180</f>
        <v>176.83359999999999</v>
      </c>
      <c r="U1179" s="7">
        <f>T1179/C1179</f>
        <v>176.83359999999999</v>
      </c>
      <c r="X1179" s="117">
        <f>U1179*1.8</f>
        <v>318.30047999999999</v>
      </c>
      <c r="Y1179" s="17">
        <v>319</v>
      </c>
      <c r="Z1179" s="17">
        <f>Y1179*8</f>
        <v>2552</v>
      </c>
      <c r="AA1179" s="17">
        <f>Y1179*3.5</f>
        <v>1116.5</v>
      </c>
      <c r="AB1179" s="17">
        <f>Y1179*0.9</f>
        <v>287.10000000000002</v>
      </c>
      <c r="AD1179" s="17" t="s">
        <v>1254</v>
      </c>
    </row>
    <row r="1180" spans="1:30" s="17" customFormat="1" x14ac:dyDescent="0.25">
      <c r="E1180" s="105">
        <v>70849</v>
      </c>
      <c r="G1180" s="10">
        <f>+F1180-O1180/5</f>
        <v>0</v>
      </c>
      <c r="H1180" s="11">
        <f>G1180*7%</f>
        <v>0</v>
      </c>
      <c r="I1180" s="11">
        <f>G1180+H1180</f>
        <v>0</v>
      </c>
      <c r="J1180" s="13"/>
      <c r="K1180" s="7">
        <f>I1180*J1180</f>
        <v>0</v>
      </c>
      <c r="L1180" s="5" t="s">
        <v>30</v>
      </c>
      <c r="M1180" s="13">
        <v>58</v>
      </c>
      <c r="N1180" s="17">
        <v>0.3</v>
      </c>
      <c r="P1180" s="13">
        <v>185</v>
      </c>
      <c r="Q1180" s="9">
        <f>N1180*P1180</f>
        <v>55.5</v>
      </c>
      <c r="R1180" s="7">
        <f>G1180*13</f>
        <v>0</v>
      </c>
      <c r="S1180" s="7">
        <f>+R1180+Q1180+K1180</f>
        <v>55.5</v>
      </c>
      <c r="U1180" s="7" t="e">
        <f>T1180/C1180</f>
        <v>#DIV/0!</v>
      </c>
      <c r="X1180" s="117" t="e">
        <f>U1180*1.8</f>
        <v>#DIV/0!</v>
      </c>
      <c r="Z1180" s="17">
        <f>Y1180*8</f>
        <v>0</v>
      </c>
      <c r="AA1180" s="17">
        <f>Y1180*3.5</f>
        <v>0</v>
      </c>
      <c r="AB1180" s="17">
        <f>Y1180*0.9</f>
        <v>0</v>
      </c>
    </row>
    <row r="1181" spans="1:30" x14ac:dyDescent="0.25">
      <c r="A1181" s="18"/>
    </row>
    <row r="1182" spans="1:30" s="17" customFormat="1" x14ac:dyDescent="0.25">
      <c r="A1182" s="17">
        <v>307</v>
      </c>
      <c r="B1182" s="17">
        <v>14</v>
      </c>
      <c r="C1182" s="17">
        <v>1</v>
      </c>
      <c r="D1182" s="17" t="s">
        <v>612</v>
      </c>
      <c r="E1182" s="17" t="s">
        <v>810</v>
      </c>
      <c r="F1182" s="17">
        <v>2</v>
      </c>
      <c r="G1182" s="10">
        <f>+F1182-O1182/5</f>
        <v>1.54</v>
      </c>
      <c r="H1182" s="11">
        <f>G1182*7%</f>
        <v>0.10780000000000001</v>
      </c>
      <c r="I1182" s="11">
        <f>G1182+H1182</f>
        <v>1.6478000000000002</v>
      </c>
      <c r="J1182" s="17">
        <v>27</v>
      </c>
      <c r="K1182" s="7">
        <f>I1182*J1182</f>
        <v>44.490600000000001</v>
      </c>
      <c r="L1182" s="10" t="s">
        <v>454</v>
      </c>
      <c r="M1182" s="17">
        <v>1</v>
      </c>
      <c r="N1182" s="17">
        <v>2</v>
      </c>
      <c r="O1182" s="13">
        <v>2.2999999999999998</v>
      </c>
      <c r="P1182" s="13">
        <v>10</v>
      </c>
      <c r="Q1182" s="9">
        <f>N1182*P1182</f>
        <v>20</v>
      </c>
      <c r="R1182" s="7">
        <f>G1182*13</f>
        <v>20.02</v>
      </c>
      <c r="S1182" s="7">
        <f>+R1182+Q1182+K1182</f>
        <v>84.510599999999997</v>
      </c>
      <c r="T1182" s="7">
        <f>S1182+S1183</f>
        <v>140.01060000000001</v>
      </c>
      <c r="U1182" s="7">
        <f>T1182/C1182</f>
        <v>140.01060000000001</v>
      </c>
      <c r="X1182" s="117">
        <f>U1182*1.8</f>
        <v>252.01908000000003</v>
      </c>
      <c r="Y1182" s="17">
        <v>249</v>
      </c>
      <c r="Z1182" s="17">
        <f>Y1182*8</f>
        <v>1992</v>
      </c>
      <c r="AA1182" s="17">
        <f>Y1182*3.5</f>
        <v>871.5</v>
      </c>
      <c r="AB1182" s="17">
        <f>Y1182*0.9</f>
        <v>224.1</v>
      </c>
    </row>
    <row r="1183" spans="1:30" s="17" customFormat="1" x14ac:dyDescent="0.25">
      <c r="E1183" s="105">
        <v>100330</v>
      </c>
      <c r="G1183" s="10">
        <f>+F1183-O1183/5</f>
        <v>0</v>
      </c>
      <c r="H1183" s="11">
        <f>G1183*7%</f>
        <v>0</v>
      </c>
      <c r="I1183" s="11">
        <f>G1183+H1183</f>
        <v>0</v>
      </c>
      <c r="J1183" s="13"/>
      <c r="K1183" s="7">
        <f>I1183*J1183</f>
        <v>0</v>
      </c>
      <c r="L1183" s="5" t="s">
        <v>30</v>
      </c>
      <c r="M1183" s="13">
        <v>34</v>
      </c>
      <c r="N1183" s="17">
        <v>0.3</v>
      </c>
      <c r="P1183" s="13">
        <v>185</v>
      </c>
      <c r="Q1183" s="9">
        <f>N1183*P1183</f>
        <v>55.5</v>
      </c>
      <c r="R1183" s="7">
        <f>G1183*13</f>
        <v>0</v>
      </c>
      <c r="S1183" s="7">
        <f>+R1183+Q1183+K1183</f>
        <v>55.5</v>
      </c>
      <c r="U1183" s="7" t="e">
        <f>T1183/C1183</f>
        <v>#DIV/0!</v>
      </c>
      <c r="X1183" s="117" t="e">
        <f>U1183*1.8</f>
        <v>#DIV/0!</v>
      </c>
      <c r="Z1183" s="17">
        <f>Y1183*8</f>
        <v>0</v>
      </c>
      <c r="AA1183" s="17">
        <f>Y1183*3.5</f>
        <v>0</v>
      </c>
      <c r="AB1183" s="17">
        <f>Y1183*0.9</f>
        <v>0</v>
      </c>
    </row>
    <row r="1184" spans="1:30" x14ac:dyDescent="0.25">
      <c r="A1184" s="18"/>
    </row>
    <row r="1185" spans="1:30" s="17" customFormat="1" x14ac:dyDescent="0.25">
      <c r="A1185" s="17">
        <v>308</v>
      </c>
      <c r="B1185" s="17">
        <v>14</v>
      </c>
      <c r="C1185" s="17">
        <v>1</v>
      </c>
      <c r="D1185" s="17" t="s">
        <v>612</v>
      </c>
      <c r="E1185" s="17" t="s">
        <v>811</v>
      </c>
      <c r="F1185" s="17">
        <v>2</v>
      </c>
      <c r="G1185" s="10">
        <f>+F1185-O1185/5</f>
        <v>1.56</v>
      </c>
      <c r="H1185" s="11">
        <f>G1185*7%</f>
        <v>0.10920000000000002</v>
      </c>
      <c r="I1185" s="11">
        <f>G1185+H1185</f>
        <v>1.6692</v>
      </c>
      <c r="J1185" s="17">
        <v>27</v>
      </c>
      <c r="K1185" s="7">
        <f>I1185*J1185</f>
        <v>45.068399999999997</v>
      </c>
      <c r="L1185" s="10" t="s">
        <v>454</v>
      </c>
      <c r="M1185" s="17">
        <v>1</v>
      </c>
      <c r="N1185" s="17">
        <v>2</v>
      </c>
      <c r="O1185" s="13">
        <v>2.2000000000000002</v>
      </c>
      <c r="P1185" s="13">
        <v>10</v>
      </c>
      <c r="Q1185" s="9">
        <f>N1185*P1185</f>
        <v>20</v>
      </c>
      <c r="R1185" s="7">
        <f>G1185*13</f>
        <v>20.28</v>
      </c>
      <c r="S1185" s="7">
        <f>+R1185+Q1185+K1185</f>
        <v>85.348399999999998</v>
      </c>
      <c r="T1185" s="7">
        <f>S1185+S1186</f>
        <v>122.3484</v>
      </c>
      <c r="U1185" s="7">
        <f>T1185/C1185</f>
        <v>122.3484</v>
      </c>
      <c r="X1185" s="117">
        <f>U1185*1.8</f>
        <v>220.22712000000001</v>
      </c>
      <c r="Y1185" s="17">
        <v>219</v>
      </c>
      <c r="Z1185" s="17">
        <f>Y1185*8</f>
        <v>1752</v>
      </c>
      <c r="AA1185" s="17">
        <f>Y1185*3.5</f>
        <v>766.5</v>
      </c>
      <c r="AB1185" s="17">
        <f>Y1185*0.9</f>
        <v>197.1</v>
      </c>
    </row>
    <row r="1186" spans="1:30" s="17" customFormat="1" x14ac:dyDescent="0.25">
      <c r="E1186" s="105">
        <v>100359</v>
      </c>
      <c r="G1186" s="10">
        <f>+F1186-O1186/5</f>
        <v>0</v>
      </c>
      <c r="H1186" s="11">
        <f>G1186*7%</f>
        <v>0</v>
      </c>
      <c r="I1186" s="11">
        <f>G1186+H1186</f>
        <v>0</v>
      </c>
      <c r="J1186" s="13"/>
      <c r="K1186" s="7">
        <f>I1186*J1186</f>
        <v>0</v>
      </c>
      <c r="L1186" s="5" t="s">
        <v>30</v>
      </c>
      <c r="M1186" s="13">
        <v>36</v>
      </c>
      <c r="N1186" s="17">
        <v>0.2</v>
      </c>
      <c r="P1186" s="13">
        <v>185</v>
      </c>
      <c r="Q1186" s="9">
        <f>N1186*P1186</f>
        <v>37</v>
      </c>
      <c r="R1186" s="7">
        <f>G1186*13</f>
        <v>0</v>
      </c>
      <c r="S1186" s="7">
        <f>+R1186+Q1186+K1186</f>
        <v>37</v>
      </c>
      <c r="U1186" s="7" t="e">
        <f>T1186/C1186</f>
        <v>#DIV/0!</v>
      </c>
      <c r="X1186" s="117" t="e">
        <f>U1186*1.8</f>
        <v>#DIV/0!</v>
      </c>
      <c r="Z1186" s="17">
        <f>Y1186*8</f>
        <v>0</v>
      </c>
      <c r="AA1186" s="17">
        <f>Y1186*3.5</f>
        <v>0</v>
      </c>
      <c r="AB1186" s="17">
        <f>Y1186*0.9</f>
        <v>0</v>
      </c>
    </row>
    <row r="1187" spans="1:30" x14ac:dyDescent="0.25">
      <c r="A1187" s="18"/>
    </row>
    <row r="1188" spans="1:30" s="12" customFormat="1" x14ac:dyDescent="0.25">
      <c r="A1188" s="12">
        <v>309</v>
      </c>
      <c r="B1188" s="12">
        <v>14</v>
      </c>
      <c r="C1188" s="12">
        <v>1</v>
      </c>
      <c r="D1188" s="12" t="s">
        <v>612</v>
      </c>
      <c r="E1188" s="83" t="s">
        <v>812</v>
      </c>
      <c r="F1188" s="12">
        <v>3.5</v>
      </c>
      <c r="G1188" s="48">
        <f>+F1188-O1188/5</f>
        <v>2.9299999999999997</v>
      </c>
      <c r="H1188" s="49">
        <f>G1188*7%</f>
        <v>0.2051</v>
      </c>
      <c r="I1188" s="49">
        <f>G1188+H1188</f>
        <v>3.1350999999999996</v>
      </c>
      <c r="J1188" s="12">
        <v>27</v>
      </c>
      <c r="K1188" s="50">
        <f>I1188*J1188</f>
        <v>84.647699999999986</v>
      </c>
      <c r="L1188" s="48" t="s">
        <v>454</v>
      </c>
      <c r="M1188" s="12">
        <v>1</v>
      </c>
      <c r="N1188" s="12">
        <v>2.5</v>
      </c>
      <c r="O1188" s="51">
        <v>2.85</v>
      </c>
      <c r="P1188" s="51">
        <v>11</v>
      </c>
      <c r="Q1188" s="52">
        <f>N1188*P1188</f>
        <v>27.5</v>
      </c>
      <c r="R1188" s="50">
        <f>G1188*13</f>
        <v>38.089999999999996</v>
      </c>
      <c r="S1188" s="50">
        <f>+R1188+Q1188+K1188</f>
        <v>150.23769999999999</v>
      </c>
      <c r="T1188" s="50">
        <f>S1188+S1189</f>
        <v>214.98769999999999</v>
      </c>
      <c r="U1188" s="50">
        <f>T1188/C1188</f>
        <v>214.98769999999999</v>
      </c>
      <c r="X1188" s="124">
        <f>U1188*1.8</f>
        <v>386.97785999999996</v>
      </c>
      <c r="Y1188" s="12">
        <v>389</v>
      </c>
      <c r="Z1188" s="12">
        <f>Y1188*8</f>
        <v>3112</v>
      </c>
      <c r="AA1188" s="12">
        <f>Y1188*3.5</f>
        <v>1361.5</v>
      </c>
      <c r="AB1188" s="12">
        <f>Y1188*0.9</f>
        <v>350.1</v>
      </c>
      <c r="AD1188" s="12" t="s">
        <v>1254</v>
      </c>
    </row>
    <row r="1189" spans="1:30" s="17" customFormat="1" x14ac:dyDescent="0.25">
      <c r="E1189" s="105">
        <v>76325</v>
      </c>
      <c r="G1189" s="10">
        <f>+F1189-O1189/5</f>
        <v>0</v>
      </c>
      <c r="H1189" s="11">
        <f>G1189*7%</f>
        <v>0</v>
      </c>
      <c r="I1189" s="11">
        <f>G1189+H1189</f>
        <v>0</v>
      </c>
      <c r="J1189" s="13"/>
      <c r="K1189" s="7">
        <f>I1189*J1189</f>
        <v>0</v>
      </c>
      <c r="L1189" s="5" t="s">
        <v>30</v>
      </c>
      <c r="M1189" s="13">
        <v>40</v>
      </c>
      <c r="N1189" s="17">
        <v>0.35</v>
      </c>
      <c r="P1189" s="13">
        <v>185</v>
      </c>
      <c r="Q1189" s="9">
        <f>N1189*P1189</f>
        <v>64.75</v>
      </c>
      <c r="R1189" s="7">
        <f>G1189*13</f>
        <v>0</v>
      </c>
      <c r="S1189" s="7">
        <f>+R1189+Q1189+K1189</f>
        <v>64.75</v>
      </c>
      <c r="U1189" s="7" t="e">
        <f>T1189/C1189</f>
        <v>#DIV/0!</v>
      </c>
      <c r="X1189" s="117" t="e">
        <f>U1189*1.8</f>
        <v>#DIV/0!</v>
      </c>
      <c r="Z1189" s="17">
        <f>Y1189*8</f>
        <v>0</v>
      </c>
      <c r="AA1189" s="17">
        <f>Y1189*3.5</f>
        <v>0</v>
      </c>
      <c r="AB1189" s="17">
        <f>Y1189*0.9</f>
        <v>0</v>
      </c>
    </row>
    <row r="1190" spans="1:30" x14ac:dyDescent="0.25">
      <c r="A1190" s="18"/>
    </row>
    <row r="1191" spans="1:30" s="17" customFormat="1" x14ac:dyDescent="0.25">
      <c r="A1191" s="17">
        <v>310</v>
      </c>
      <c r="B1191" s="17">
        <v>14</v>
      </c>
      <c r="C1191" s="17">
        <v>1</v>
      </c>
      <c r="D1191" s="17" t="s">
        <v>612</v>
      </c>
      <c r="E1191" s="83" t="s">
        <v>813</v>
      </c>
      <c r="F1191" s="17">
        <v>3.8</v>
      </c>
      <c r="G1191" s="10">
        <f>+F1191-O1191/5</f>
        <v>3.2399999999999998</v>
      </c>
      <c r="H1191" s="11">
        <f>G1191*7%</f>
        <v>0.2268</v>
      </c>
      <c r="I1191" s="11">
        <f>G1191+H1191</f>
        <v>3.4667999999999997</v>
      </c>
      <c r="J1191" s="17">
        <v>27</v>
      </c>
      <c r="K1191" s="7">
        <f>I1191*J1191</f>
        <v>93.603599999999986</v>
      </c>
      <c r="L1191" s="10" t="s">
        <v>454</v>
      </c>
      <c r="M1191" s="17">
        <v>1</v>
      </c>
      <c r="N1191" s="17">
        <v>2.5</v>
      </c>
      <c r="O1191" s="13">
        <v>2.8</v>
      </c>
      <c r="P1191" s="13">
        <v>11</v>
      </c>
      <c r="Q1191" s="9">
        <f>N1191*P1191</f>
        <v>27.5</v>
      </c>
      <c r="R1191" s="7">
        <f>G1191*13</f>
        <v>42.12</v>
      </c>
      <c r="S1191" s="7">
        <f>+R1191+Q1191+K1191</f>
        <v>163.22359999999998</v>
      </c>
      <c r="T1191" s="7">
        <f>S1191+S1192</f>
        <v>218.72359999999998</v>
      </c>
      <c r="U1191" s="7">
        <f>T1191/C1191</f>
        <v>218.72359999999998</v>
      </c>
      <c r="X1191" s="117">
        <f>U1191*1.8</f>
        <v>393.70247999999998</v>
      </c>
      <c r="Y1191" s="17">
        <v>389</v>
      </c>
      <c r="Z1191" s="17">
        <f>Y1191*8</f>
        <v>3112</v>
      </c>
      <c r="AA1191" s="17">
        <f>Y1191*3.5</f>
        <v>1361.5</v>
      </c>
      <c r="AB1191" s="17">
        <f>Y1191*0.9</f>
        <v>350.1</v>
      </c>
      <c r="AD1191" s="17" t="s">
        <v>1254</v>
      </c>
    </row>
    <row r="1192" spans="1:30" s="17" customFormat="1" x14ac:dyDescent="0.25">
      <c r="E1192" s="105">
        <v>78923</v>
      </c>
      <c r="G1192" s="10">
        <f>+F1192-O1192/5</f>
        <v>0</v>
      </c>
      <c r="H1192" s="11">
        <f>G1192*7%</f>
        <v>0</v>
      </c>
      <c r="I1192" s="11">
        <f>G1192+H1192</f>
        <v>0</v>
      </c>
      <c r="J1192" s="13"/>
      <c r="K1192" s="7">
        <f>I1192*J1192</f>
        <v>0</v>
      </c>
      <c r="L1192" s="5" t="s">
        <v>30</v>
      </c>
      <c r="M1192" s="13">
        <v>44</v>
      </c>
      <c r="N1192" s="17">
        <v>0.3</v>
      </c>
      <c r="P1192" s="13">
        <v>185</v>
      </c>
      <c r="Q1192" s="9">
        <f>N1192*P1192</f>
        <v>55.5</v>
      </c>
      <c r="R1192" s="7">
        <f>G1192*13</f>
        <v>0</v>
      </c>
      <c r="S1192" s="7">
        <f>+R1192+Q1192+K1192</f>
        <v>55.5</v>
      </c>
      <c r="U1192" s="7" t="e">
        <f>T1192/C1192</f>
        <v>#DIV/0!</v>
      </c>
      <c r="X1192" s="117" t="e">
        <f>U1192*1.8</f>
        <v>#DIV/0!</v>
      </c>
      <c r="Z1192" s="17">
        <f>Y1192*8</f>
        <v>0</v>
      </c>
      <c r="AA1192" s="17">
        <f>Y1192*3.5</f>
        <v>0</v>
      </c>
      <c r="AB1192" s="17">
        <f>Y1192*0.9</f>
        <v>0</v>
      </c>
    </row>
    <row r="1193" spans="1:30" x14ac:dyDescent="0.25">
      <c r="A1193" s="18"/>
    </row>
    <row r="1194" spans="1:30" s="17" customFormat="1" x14ac:dyDescent="0.25">
      <c r="A1194" s="17">
        <v>311</v>
      </c>
      <c r="B1194" s="17">
        <v>14</v>
      </c>
      <c r="C1194" s="17">
        <v>1</v>
      </c>
      <c r="D1194" s="17" t="s">
        <v>612</v>
      </c>
      <c r="E1194" s="83" t="s">
        <v>814</v>
      </c>
      <c r="F1194" s="17">
        <v>4.5</v>
      </c>
      <c r="G1194" s="10">
        <f>+F1194-O1194/5</f>
        <v>3.88</v>
      </c>
      <c r="H1194" s="11">
        <f>G1194*7%</f>
        <v>0.27160000000000001</v>
      </c>
      <c r="I1194" s="11">
        <f>G1194+H1194</f>
        <v>4.1516000000000002</v>
      </c>
      <c r="J1194" s="17">
        <v>27</v>
      </c>
      <c r="K1194" s="7">
        <f>I1194*J1194</f>
        <v>112.09320000000001</v>
      </c>
      <c r="L1194" s="10" t="s">
        <v>454</v>
      </c>
      <c r="M1194" s="17">
        <v>1</v>
      </c>
      <c r="N1194" s="17">
        <v>2.5</v>
      </c>
      <c r="O1194" s="13">
        <v>3.1</v>
      </c>
      <c r="P1194" s="13">
        <v>11</v>
      </c>
      <c r="Q1194" s="9">
        <f>N1194*P1194</f>
        <v>27.5</v>
      </c>
      <c r="R1194" s="7">
        <f>G1194*13</f>
        <v>50.44</v>
      </c>
      <c r="S1194" s="7">
        <f>+R1194+Q1194+K1194</f>
        <v>190.03320000000002</v>
      </c>
      <c r="T1194" s="7">
        <f>S1194+S1195</f>
        <v>301.03320000000002</v>
      </c>
      <c r="U1194" s="7">
        <f>T1194/C1194</f>
        <v>301.03320000000002</v>
      </c>
      <c r="X1194" s="117">
        <f>U1194*1.8</f>
        <v>541.85976000000005</v>
      </c>
      <c r="Y1194" s="17">
        <v>539</v>
      </c>
      <c r="Z1194" s="17">
        <f>Y1194*8</f>
        <v>4312</v>
      </c>
      <c r="AA1194" s="17">
        <f>Y1194*3.5</f>
        <v>1886.5</v>
      </c>
      <c r="AB1194" s="17">
        <f>Y1194*0.9</f>
        <v>485.1</v>
      </c>
      <c r="AD1194" s="17" t="s">
        <v>1254</v>
      </c>
    </row>
    <row r="1195" spans="1:30" s="17" customFormat="1" x14ac:dyDescent="0.25">
      <c r="E1195" s="105">
        <v>58522</v>
      </c>
      <c r="G1195" s="10">
        <f>+F1195-O1195/5</f>
        <v>0</v>
      </c>
      <c r="H1195" s="11">
        <f>G1195*7%</f>
        <v>0</v>
      </c>
      <c r="I1195" s="11">
        <f>G1195+H1195</f>
        <v>0</v>
      </c>
      <c r="J1195" s="13"/>
      <c r="K1195" s="7">
        <f>I1195*J1195</f>
        <v>0</v>
      </c>
      <c r="L1195" s="5" t="s">
        <v>30</v>
      </c>
      <c r="M1195" s="13">
        <v>76</v>
      </c>
      <c r="N1195" s="17">
        <v>0.6</v>
      </c>
      <c r="P1195" s="13">
        <v>185</v>
      </c>
      <c r="Q1195" s="9">
        <f>N1195*P1195</f>
        <v>111</v>
      </c>
      <c r="R1195" s="7">
        <f>G1195*13</f>
        <v>0</v>
      </c>
      <c r="S1195" s="7">
        <f>+R1195+Q1195+K1195</f>
        <v>111</v>
      </c>
      <c r="U1195" s="7" t="e">
        <f>T1195/C1195</f>
        <v>#DIV/0!</v>
      </c>
      <c r="X1195" s="117" t="e">
        <f>U1195*1.8</f>
        <v>#DIV/0!</v>
      </c>
      <c r="Z1195" s="17">
        <f>Y1195*8</f>
        <v>0</v>
      </c>
      <c r="AA1195" s="17">
        <f>Y1195*3.5</f>
        <v>0</v>
      </c>
      <c r="AB1195" s="17">
        <f>Y1195*0.9</f>
        <v>0</v>
      </c>
    </row>
    <row r="1196" spans="1:30" x14ac:dyDescent="0.25">
      <c r="A1196" s="18"/>
    </row>
    <row r="1197" spans="1:30" s="17" customFormat="1" x14ac:dyDescent="0.25">
      <c r="A1197" s="17">
        <v>312</v>
      </c>
      <c r="B1197" s="17">
        <v>14</v>
      </c>
      <c r="C1197" s="17">
        <v>1</v>
      </c>
      <c r="D1197" s="17" t="s">
        <v>612</v>
      </c>
      <c r="E1197" s="83" t="s">
        <v>815</v>
      </c>
      <c r="F1197" s="17">
        <v>5.3</v>
      </c>
      <c r="G1197" s="10">
        <f>+F1197-O1197/5</f>
        <v>4.7</v>
      </c>
      <c r="H1197" s="11">
        <f>G1197*7%</f>
        <v>0.32900000000000007</v>
      </c>
      <c r="I1197" s="11">
        <f>G1197+H1197</f>
        <v>5.0289999999999999</v>
      </c>
      <c r="J1197" s="17">
        <v>27</v>
      </c>
      <c r="K1197" s="7">
        <f>I1197*J1197</f>
        <v>135.78299999999999</v>
      </c>
      <c r="L1197" s="10" t="s">
        <v>454</v>
      </c>
      <c r="M1197" s="17">
        <v>1</v>
      </c>
      <c r="N1197" s="17">
        <v>2.5</v>
      </c>
      <c r="O1197" s="13">
        <v>3</v>
      </c>
      <c r="P1197" s="13">
        <v>11</v>
      </c>
      <c r="Q1197" s="9">
        <f>N1197*P1197</f>
        <v>27.5</v>
      </c>
      <c r="R1197" s="7">
        <f>G1197*13</f>
        <v>61.1</v>
      </c>
      <c r="S1197" s="7">
        <f>+R1197+Q1197+K1197</f>
        <v>224.38299999999998</v>
      </c>
      <c r="T1197" s="7">
        <f>S1197+S1198</f>
        <v>354.38299999999998</v>
      </c>
      <c r="U1197" s="7">
        <f>T1197/C1197</f>
        <v>354.38299999999998</v>
      </c>
      <c r="X1197" s="117">
        <f>U1197*1.8</f>
        <v>637.88940000000002</v>
      </c>
      <c r="Y1197" s="17">
        <v>639</v>
      </c>
      <c r="Z1197" s="17">
        <f>Y1197*8</f>
        <v>5112</v>
      </c>
      <c r="AA1197" s="17">
        <f>Y1197*3.5</f>
        <v>2236.5</v>
      </c>
      <c r="AB1197" s="17">
        <f>Y1197*0.9</f>
        <v>575.1</v>
      </c>
      <c r="AD1197" s="17" t="s">
        <v>1254</v>
      </c>
    </row>
    <row r="1198" spans="1:30" s="17" customFormat="1" x14ac:dyDescent="0.25">
      <c r="E1198" s="105">
        <v>68140</v>
      </c>
      <c r="G1198" s="10">
        <f>+F1198-O1198/5</f>
        <v>0</v>
      </c>
      <c r="H1198" s="11">
        <f>G1198*7%</f>
        <v>0</v>
      </c>
      <c r="I1198" s="11">
        <f>G1198+H1198</f>
        <v>0</v>
      </c>
      <c r="J1198" s="13"/>
      <c r="K1198" s="7">
        <f>I1198*J1198</f>
        <v>0</v>
      </c>
      <c r="L1198" s="5" t="s">
        <v>30</v>
      </c>
      <c r="M1198" s="13">
        <v>14</v>
      </c>
      <c r="N1198" s="17">
        <v>0.5</v>
      </c>
      <c r="P1198" s="13">
        <v>260</v>
      </c>
      <c r="Q1198" s="9">
        <f>N1198*P1198</f>
        <v>130</v>
      </c>
      <c r="R1198" s="7">
        <f>G1198*13</f>
        <v>0</v>
      </c>
      <c r="S1198" s="7">
        <f>+R1198+Q1198+K1198</f>
        <v>130</v>
      </c>
      <c r="U1198" s="7" t="e">
        <f>T1198/C1198</f>
        <v>#DIV/0!</v>
      </c>
      <c r="X1198" s="117" t="e">
        <f>U1198*1.8</f>
        <v>#DIV/0!</v>
      </c>
      <c r="Z1198" s="17">
        <f>Y1198*8</f>
        <v>0</v>
      </c>
      <c r="AA1198" s="17">
        <f>Y1198*3.5</f>
        <v>0</v>
      </c>
      <c r="AB1198" s="17">
        <f>Y1198*0.9</f>
        <v>0</v>
      </c>
    </row>
    <row r="1199" spans="1:30" x14ac:dyDescent="0.25">
      <c r="A1199" s="18"/>
    </row>
    <row r="1200" spans="1:30" s="17" customFormat="1" x14ac:dyDescent="0.25">
      <c r="A1200" s="17">
        <v>313</v>
      </c>
      <c r="B1200" s="17">
        <v>14</v>
      </c>
      <c r="C1200" s="17">
        <v>1</v>
      </c>
      <c r="D1200" s="17" t="s">
        <v>612</v>
      </c>
      <c r="E1200" s="83" t="s">
        <v>816</v>
      </c>
      <c r="F1200" s="17">
        <v>6.2</v>
      </c>
      <c r="G1200" s="10">
        <f>+F1200-O1200/5</f>
        <v>5.36</v>
      </c>
      <c r="H1200" s="11">
        <f>G1200*7%</f>
        <v>0.37520000000000003</v>
      </c>
      <c r="I1200" s="11">
        <f>G1200+H1200</f>
        <v>5.7352000000000007</v>
      </c>
      <c r="J1200" s="17">
        <v>27</v>
      </c>
      <c r="K1200" s="7">
        <f>I1200*J1200</f>
        <v>154.85040000000001</v>
      </c>
      <c r="L1200" s="10" t="s">
        <v>454</v>
      </c>
      <c r="M1200" s="17">
        <v>1</v>
      </c>
      <c r="N1200" s="17">
        <v>3.5</v>
      </c>
      <c r="O1200" s="13">
        <v>4.2</v>
      </c>
      <c r="P1200" s="13">
        <v>11</v>
      </c>
      <c r="Q1200" s="9">
        <f>N1200*P1200</f>
        <v>38.5</v>
      </c>
      <c r="R1200" s="7">
        <f>G1200*13</f>
        <v>69.680000000000007</v>
      </c>
      <c r="S1200" s="7">
        <f>+R1200+Q1200+K1200</f>
        <v>263.03039999999999</v>
      </c>
      <c r="T1200" s="7">
        <f>S1200+S1201</f>
        <v>392.53039999999999</v>
      </c>
      <c r="U1200" s="7">
        <f>T1200/C1200</f>
        <v>392.53039999999999</v>
      </c>
      <c r="X1200" s="117">
        <f>U1200*1.8</f>
        <v>706.55471999999997</v>
      </c>
      <c r="Y1200" s="17">
        <v>709</v>
      </c>
      <c r="Z1200" s="17">
        <f>Y1200*8</f>
        <v>5672</v>
      </c>
      <c r="AA1200" s="17">
        <f>Y1200*3.5</f>
        <v>2481.5</v>
      </c>
      <c r="AB1200" s="17">
        <f>Y1200*0.9</f>
        <v>638.1</v>
      </c>
      <c r="AD1200" s="17" t="s">
        <v>1254</v>
      </c>
    </row>
    <row r="1201" spans="1:30" s="17" customFormat="1" x14ac:dyDescent="0.25">
      <c r="E1201" s="105">
        <v>68514</v>
      </c>
      <c r="G1201" s="10">
        <f>+F1201-O1201/5</f>
        <v>0</v>
      </c>
      <c r="H1201" s="11">
        <f>G1201*7%</f>
        <v>0</v>
      </c>
      <c r="I1201" s="11">
        <f>G1201+H1201</f>
        <v>0</v>
      </c>
      <c r="J1201" s="13"/>
      <c r="K1201" s="7">
        <f>I1201*J1201</f>
        <v>0</v>
      </c>
      <c r="L1201" s="5" t="s">
        <v>30</v>
      </c>
      <c r="M1201" s="13">
        <v>80</v>
      </c>
      <c r="N1201" s="17">
        <v>0.7</v>
      </c>
      <c r="P1201" s="13">
        <v>185</v>
      </c>
      <c r="Q1201" s="9">
        <f>N1201*P1201</f>
        <v>129.5</v>
      </c>
      <c r="R1201" s="7">
        <f>G1201*13</f>
        <v>0</v>
      </c>
      <c r="S1201" s="7">
        <f>+R1201+Q1201+K1201</f>
        <v>129.5</v>
      </c>
      <c r="U1201" s="7" t="e">
        <f>T1201/C1201</f>
        <v>#DIV/0!</v>
      </c>
      <c r="X1201" s="117" t="e">
        <f>U1201*1.8</f>
        <v>#DIV/0!</v>
      </c>
      <c r="Z1201" s="17">
        <f>Y1201*8</f>
        <v>0</v>
      </c>
      <c r="AA1201" s="17">
        <f>Y1201*3.5</f>
        <v>0</v>
      </c>
      <c r="AB1201" s="17">
        <f>Y1201*0.9</f>
        <v>0</v>
      </c>
    </row>
    <row r="1202" spans="1:30" x14ac:dyDescent="0.25">
      <c r="A1202" s="18"/>
    </row>
    <row r="1203" spans="1:30" s="17" customFormat="1" x14ac:dyDescent="0.25">
      <c r="A1203" s="17">
        <v>314</v>
      </c>
      <c r="B1203" s="17">
        <v>14</v>
      </c>
      <c r="C1203" s="17">
        <v>1</v>
      </c>
      <c r="D1203" s="17" t="s">
        <v>612</v>
      </c>
      <c r="E1203" s="83" t="s">
        <v>817</v>
      </c>
      <c r="F1203" s="17">
        <v>4.5</v>
      </c>
      <c r="G1203" s="10">
        <f>+F1203-O1203/5</f>
        <v>3.89</v>
      </c>
      <c r="H1203" s="11">
        <f>G1203*7%</f>
        <v>0.27230000000000004</v>
      </c>
      <c r="I1203" s="11">
        <f>G1203+H1203</f>
        <v>4.1623000000000001</v>
      </c>
      <c r="J1203" s="17">
        <v>27</v>
      </c>
      <c r="K1203" s="7">
        <f>I1203*J1203</f>
        <v>112.38210000000001</v>
      </c>
      <c r="L1203" s="10" t="s">
        <v>454</v>
      </c>
      <c r="M1203" s="17">
        <v>1</v>
      </c>
      <c r="N1203" s="17">
        <v>2.5</v>
      </c>
      <c r="O1203" s="13">
        <v>3.05</v>
      </c>
      <c r="P1203" s="13">
        <v>11</v>
      </c>
      <c r="Q1203" s="9">
        <f>N1203*P1203</f>
        <v>27.5</v>
      </c>
      <c r="R1203" s="7">
        <f>G1203*13</f>
        <v>50.57</v>
      </c>
      <c r="S1203" s="7">
        <f>+R1203+Q1203+K1203</f>
        <v>190.4521</v>
      </c>
      <c r="T1203" s="7">
        <f>S1203+S1204</f>
        <v>292.20210000000003</v>
      </c>
      <c r="U1203" s="7">
        <f>T1203/C1203</f>
        <v>292.20210000000003</v>
      </c>
      <c r="X1203" s="117">
        <f>U1203*1.8</f>
        <v>525.96378000000004</v>
      </c>
      <c r="Y1203" s="17">
        <v>529</v>
      </c>
      <c r="Z1203" s="17">
        <f>Y1203*8</f>
        <v>4232</v>
      </c>
      <c r="AA1203" s="17">
        <f>Y1203*3.5</f>
        <v>1851.5</v>
      </c>
      <c r="AB1203" s="17">
        <f>Y1203*0.9</f>
        <v>476.1</v>
      </c>
      <c r="AD1203" s="17" t="s">
        <v>1254</v>
      </c>
    </row>
    <row r="1204" spans="1:30" s="17" customFormat="1" x14ac:dyDescent="0.25">
      <c r="E1204" s="105">
        <v>68512</v>
      </c>
      <c r="G1204" s="10">
        <f>+F1204-O1204/5</f>
        <v>0</v>
      </c>
      <c r="H1204" s="11">
        <f>G1204*7%</f>
        <v>0</v>
      </c>
      <c r="I1204" s="11">
        <f>G1204+H1204</f>
        <v>0</v>
      </c>
      <c r="J1204" s="13"/>
      <c r="K1204" s="7">
        <f>I1204*J1204</f>
        <v>0</v>
      </c>
      <c r="L1204" s="5" t="s">
        <v>30</v>
      </c>
      <c r="M1204" s="13">
        <v>102</v>
      </c>
      <c r="N1204" s="17">
        <v>0.55000000000000004</v>
      </c>
      <c r="P1204" s="13">
        <v>185</v>
      </c>
      <c r="Q1204" s="9">
        <f>N1204*P1204</f>
        <v>101.75000000000001</v>
      </c>
      <c r="R1204" s="7">
        <f>G1204*13</f>
        <v>0</v>
      </c>
      <c r="S1204" s="7">
        <f>+R1204+Q1204+K1204</f>
        <v>101.75000000000001</v>
      </c>
      <c r="U1204" s="7" t="e">
        <f>T1204/C1204</f>
        <v>#DIV/0!</v>
      </c>
      <c r="X1204" s="117" t="e">
        <f>U1204*1.8</f>
        <v>#DIV/0!</v>
      </c>
      <c r="Z1204" s="17">
        <f>Y1204*8</f>
        <v>0</v>
      </c>
      <c r="AA1204" s="17">
        <f>Y1204*3.5</f>
        <v>0</v>
      </c>
      <c r="AB1204" s="17">
        <f>Y1204*0.9</f>
        <v>0</v>
      </c>
    </row>
    <row r="1205" spans="1:30" x14ac:dyDescent="0.25">
      <c r="A1205" s="18"/>
    </row>
    <row r="1206" spans="1:30" s="17" customFormat="1" x14ac:dyDescent="0.25">
      <c r="A1206" s="17">
        <v>315</v>
      </c>
      <c r="B1206" s="17">
        <v>14</v>
      </c>
      <c r="C1206" s="17">
        <v>1</v>
      </c>
      <c r="D1206" s="17" t="s">
        <v>612</v>
      </c>
      <c r="E1206" s="83" t="s">
        <v>818</v>
      </c>
      <c r="F1206" s="17">
        <v>7.5</v>
      </c>
      <c r="G1206" s="10">
        <f>+F1206-O1206/5</f>
        <v>6.81</v>
      </c>
      <c r="H1206" s="11">
        <f>G1206*7%</f>
        <v>0.47670000000000001</v>
      </c>
      <c r="I1206" s="11">
        <f>G1206+H1206</f>
        <v>7.2866999999999997</v>
      </c>
      <c r="J1206" s="17">
        <v>27</v>
      </c>
      <c r="K1206" s="7">
        <f>I1206*J1206</f>
        <v>196.74089999999998</v>
      </c>
      <c r="L1206" s="10" t="s">
        <v>454</v>
      </c>
      <c r="M1206" s="17">
        <v>1</v>
      </c>
      <c r="N1206" s="17">
        <v>2.5</v>
      </c>
      <c r="O1206" s="13">
        <v>3.45</v>
      </c>
      <c r="P1206" s="13">
        <v>11</v>
      </c>
      <c r="Q1206" s="9">
        <f>N1206*P1206</f>
        <v>27.5</v>
      </c>
      <c r="R1206" s="7">
        <f>G1206*13</f>
        <v>88.53</v>
      </c>
      <c r="S1206" s="7">
        <f>+R1206+Q1206+K1206</f>
        <v>312.77089999999998</v>
      </c>
      <c r="T1206" s="7">
        <f>S1206+S1207</f>
        <v>488.52089999999998</v>
      </c>
      <c r="U1206" s="7">
        <f>T1206/C1206</f>
        <v>488.52089999999998</v>
      </c>
      <c r="X1206" s="117">
        <f>U1206*1.8</f>
        <v>879.33762000000002</v>
      </c>
      <c r="Y1206" s="17">
        <v>879</v>
      </c>
      <c r="Z1206" s="17">
        <f>Y1206*8</f>
        <v>7032</v>
      </c>
      <c r="AA1206" s="17">
        <f>Y1206*3.5</f>
        <v>3076.5</v>
      </c>
      <c r="AB1206" s="17">
        <f>Y1206*0.9</f>
        <v>791.1</v>
      </c>
      <c r="AD1206" s="17" t="s">
        <v>1254</v>
      </c>
    </row>
    <row r="1207" spans="1:30" s="17" customFormat="1" x14ac:dyDescent="0.25">
      <c r="E1207" s="105">
        <v>80119</v>
      </c>
      <c r="G1207" s="10">
        <f>+F1207-O1207/5</f>
        <v>0</v>
      </c>
      <c r="H1207" s="11">
        <f>G1207*7%</f>
        <v>0</v>
      </c>
      <c r="I1207" s="11">
        <f>G1207+H1207</f>
        <v>0</v>
      </c>
      <c r="J1207" s="13"/>
      <c r="K1207" s="7">
        <f>I1207*J1207</f>
        <v>0</v>
      </c>
      <c r="L1207" s="5" t="s">
        <v>30</v>
      </c>
      <c r="M1207" s="13">
        <v>112</v>
      </c>
      <c r="N1207" s="17">
        <v>0.95</v>
      </c>
      <c r="P1207" s="13">
        <v>185</v>
      </c>
      <c r="Q1207" s="9">
        <f>N1207*P1207</f>
        <v>175.75</v>
      </c>
      <c r="R1207" s="7">
        <f>G1207*13</f>
        <v>0</v>
      </c>
      <c r="S1207" s="7">
        <f>+R1207+Q1207+K1207</f>
        <v>175.75</v>
      </c>
      <c r="U1207" s="7" t="e">
        <f>T1207/C1207</f>
        <v>#DIV/0!</v>
      </c>
      <c r="X1207" s="117" t="e">
        <f>U1207*1.8</f>
        <v>#DIV/0!</v>
      </c>
      <c r="Z1207" s="17">
        <f>Y1207*8</f>
        <v>0</v>
      </c>
      <c r="AA1207" s="17">
        <f>Y1207*3.5</f>
        <v>0</v>
      </c>
      <c r="AB1207" s="17">
        <f>Y1207*0.9</f>
        <v>0</v>
      </c>
    </row>
    <row r="1208" spans="1:30" x14ac:dyDescent="0.25">
      <c r="A1208" s="18"/>
    </row>
    <row r="1209" spans="1:30" s="17" customFormat="1" x14ac:dyDescent="0.25">
      <c r="A1209" s="17">
        <v>316</v>
      </c>
      <c r="B1209" s="17">
        <v>14</v>
      </c>
      <c r="C1209" s="17">
        <v>1</v>
      </c>
      <c r="D1209" s="17" t="s">
        <v>612</v>
      </c>
      <c r="E1209" s="83" t="s">
        <v>819</v>
      </c>
      <c r="F1209" s="17">
        <v>7.5</v>
      </c>
      <c r="G1209" s="10">
        <f>+F1209-O1209/5</f>
        <v>6.76</v>
      </c>
      <c r="H1209" s="11">
        <f>G1209*7%</f>
        <v>0.47320000000000001</v>
      </c>
      <c r="I1209" s="11">
        <f>G1209+H1209</f>
        <v>7.2332000000000001</v>
      </c>
      <c r="J1209" s="17">
        <v>27</v>
      </c>
      <c r="K1209" s="7">
        <f>I1209*J1209</f>
        <v>195.29640000000001</v>
      </c>
      <c r="L1209" s="10" t="s">
        <v>454</v>
      </c>
      <c r="M1209" s="17">
        <v>1</v>
      </c>
      <c r="N1209" s="17">
        <v>3</v>
      </c>
      <c r="O1209" s="13">
        <v>3.7</v>
      </c>
      <c r="P1209" s="13">
        <v>11</v>
      </c>
      <c r="Q1209" s="9">
        <f>N1209*P1209</f>
        <v>33</v>
      </c>
      <c r="R1209" s="7">
        <f>G1209*13</f>
        <v>87.88</v>
      </c>
      <c r="S1209" s="7">
        <f>+R1209+Q1209+K1209</f>
        <v>316.1764</v>
      </c>
      <c r="T1209" s="7">
        <f>S1209+S1210</f>
        <v>498.1764</v>
      </c>
      <c r="U1209" s="7">
        <f>T1209/C1209</f>
        <v>498.1764</v>
      </c>
      <c r="X1209" s="117">
        <f>U1209*1.8</f>
        <v>896.71752000000004</v>
      </c>
      <c r="Y1209" s="17">
        <v>899</v>
      </c>
      <c r="Z1209" s="17">
        <f>Y1209*8</f>
        <v>7192</v>
      </c>
      <c r="AA1209" s="17">
        <f>Y1209*3.5</f>
        <v>3146.5</v>
      </c>
      <c r="AB1209" s="17">
        <f>Y1209*0.9</f>
        <v>809.1</v>
      </c>
      <c r="AD1209" s="17" t="s">
        <v>1254</v>
      </c>
    </row>
    <row r="1210" spans="1:30" s="17" customFormat="1" x14ac:dyDescent="0.25">
      <c r="E1210" s="105">
        <v>68701</v>
      </c>
      <c r="G1210" s="10">
        <f>+F1210-O1210/5</f>
        <v>0</v>
      </c>
      <c r="H1210" s="11">
        <f>G1210*7%</f>
        <v>0</v>
      </c>
      <c r="I1210" s="11">
        <f>G1210+H1210</f>
        <v>0</v>
      </c>
      <c r="J1210" s="13"/>
      <c r="K1210" s="7">
        <f>I1210*J1210</f>
        <v>0</v>
      </c>
      <c r="L1210" s="5" t="s">
        <v>30</v>
      </c>
      <c r="M1210" s="13">
        <v>52</v>
      </c>
      <c r="N1210" s="17">
        <v>0.7</v>
      </c>
      <c r="P1210" s="13">
        <v>260</v>
      </c>
      <c r="Q1210" s="9">
        <f>N1210*P1210</f>
        <v>182</v>
      </c>
      <c r="R1210" s="7">
        <f>G1210*13</f>
        <v>0</v>
      </c>
      <c r="S1210" s="7">
        <f>+R1210+Q1210+K1210</f>
        <v>182</v>
      </c>
      <c r="U1210" s="7" t="e">
        <f>T1210/C1210</f>
        <v>#DIV/0!</v>
      </c>
      <c r="X1210" s="117" t="e">
        <f>U1210*1.8</f>
        <v>#DIV/0!</v>
      </c>
      <c r="Z1210" s="17">
        <f>Y1210*8</f>
        <v>0</v>
      </c>
      <c r="AA1210" s="17">
        <f>Y1210*3.5</f>
        <v>0</v>
      </c>
      <c r="AB1210" s="17">
        <f>Y1210*0.9</f>
        <v>0</v>
      </c>
    </row>
    <row r="1211" spans="1:30" x14ac:dyDescent="0.25">
      <c r="A1211" s="18"/>
    </row>
    <row r="1212" spans="1:30" s="17" customFormat="1" x14ac:dyDescent="0.25">
      <c r="A1212" s="17">
        <v>317</v>
      </c>
      <c r="B1212" s="17">
        <v>14</v>
      </c>
      <c r="C1212" s="17">
        <v>1</v>
      </c>
      <c r="D1212" s="17" t="s">
        <v>822</v>
      </c>
      <c r="E1212" s="17" t="s">
        <v>821</v>
      </c>
      <c r="F1212" s="17">
        <v>4.8</v>
      </c>
      <c r="G1212" s="10">
        <f>+F1212-O1212/5</f>
        <v>4.72</v>
      </c>
      <c r="H1212" s="11">
        <f>G1212*7%</f>
        <v>0.33040000000000003</v>
      </c>
      <c r="I1212" s="11">
        <f>G1212+H1212</f>
        <v>5.0503999999999998</v>
      </c>
      <c r="J1212" s="17">
        <v>27</v>
      </c>
      <c r="K1212" s="7">
        <f>I1212*J1212</f>
        <v>136.36079999999998</v>
      </c>
      <c r="L1212" s="10" t="s">
        <v>30</v>
      </c>
      <c r="M1212" s="17">
        <v>56</v>
      </c>
      <c r="N1212" s="17">
        <v>0.4</v>
      </c>
      <c r="O1212" s="13">
        <v>0.4</v>
      </c>
      <c r="P1212" s="13">
        <v>185</v>
      </c>
      <c r="Q1212" s="9">
        <f>N1212*P1212</f>
        <v>74</v>
      </c>
      <c r="R1212" s="7">
        <f>G1212*13</f>
        <v>61.36</v>
      </c>
      <c r="S1212" s="7">
        <f>+R1212+Q1212+K1212</f>
        <v>271.7208</v>
      </c>
      <c r="T1212" s="7">
        <f>S1212+S1213</f>
        <v>271.7208</v>
      </c>
      <c r="U1212" s="7">
        <f>T1212/C1212</f>
        <v>271.7208</v>
      </c>
      <c r="X1212" s="117">
        <f>U1212*1.8</f>
        <v>489.09744000000001</v>
      </c>
      <c r="Y1212" s="17">
        <v>489</v>
      </c>
      <c r="Z1212" s="17">
        <f>Y1212*8</f>
        <v>3912</v>
      </c>
      <c r="AA1212" s="17">
        <f>Y1212*3.5</f>
        <v>1711.5</v>
      </c>
      <c r="AB1212" s="17">
        <f>Y1212*0.9</f>
        <v>440.1</v>
      </c>
      <c r="AC1212" s="18"/>
    </row>
    <row r="1213" spans="1:30" s="17" customFormat="1" x14ac:dyDescent="0.25">
      <c r="E1213" s="105" t="s">
        <v>820</v>
      </c>
      <c r="G1213" s="10">
        <f>+F1213-O1213/5</f>
        <v>0</v>
      </c>
      <c r="H1213" s="11">
        <f>G1213*7%</f>
        <v>0</v>
      </c>
      <c r="I1213" s="11">
        <f>G1213+H1213</f>
        <v>0</v>
      </c>
      <c r="J1213" s="13"/>
      <c r="K1213" s="7">
        <f>I1213*J1213</f>
        <v>0</v>
      </c>
      <c r="L1213" s="5"/>
      <c r="M1213" s="13"/>
      <c r="P1213" s="13"/>
      <c r="Q1213" s="9">
        <f>N1213*P1213</f>
        <v>0</v>
      </c>
      <c r="R1213" s="7">
        <f>G1213*13</f>
        <v>0</v>
      </c>
      <c r="S1213" s="7">
        <f>+R1213+Q1213+K1213</f>
        <v>0</v>
      </c>
      <c r="U1213" s="7" t="e">
        <f>T1213/C1213</f>
        <v>#DIV/0!</v>
      </c>
      <c r="X1213" s="117" t="e">
        <f>U1213*1.8</f>
        <v>#DIV/0!</v>
      </c>
      <c r="Z1213" s="17">
        <f>Y1213*8</f>
        <v>0</v>
      </c>
      <c r="AA1213" s="17">
        <f>Y1213*3.5</f>
        <v>0</v>
      </c>
      <c r="AB1213" s="17">
        <f>Y1213*0.9</f>
        <v>0</v>
      </c>
    </row>
    <row r="1214" spans="1:30" x14ac:dyDescent="0.25">
      <c r="A1214" s="18"/>
    </row>
    <row r="1215" spans="1:30" s="17" customFormat="1" x14ac:dyDescent="0.25">
      <c r="A1215" s="17">
        <v>318</v>
      </c>
      <c r="B1215" s="17">
        <v>14</v>
      </c>
      <c r="C1215" s="17">
        <v>1</v>
      </c>
      <c r="D1215" s="17" t="s">
        <v>612</v>
      </c>
      <c r="E1215" s="17" t="s">
        <v>824</v>
      </c>
      <c r="F1215" s="17">
        <v>4.5</v>
      </c>
      <c r="G1215" s="10">
        <f>+F1215-O1215/5</f>
        <v>4.4000000000000004</v>
      </c>
      <c r="H1215" s="11">
        <f>G1215*7%</f>
        <v>0.30800000000000005</v>
      </c>
      <c r="I1215" s="11">
        <f>G1215+H1215</f>
        <v>4.7080000000000002</v>
      </c>
      <c r="J1215" s="17">
        <v>27</v>
      </c>
      <c r="K1215" s="7">
        <f>I1215*J1215</f>
        <v>127.116</v>
      </c>
      <c r="L1215" s="10" t="s">
        <v>30</v>
      </c>
      <c r="M1215" s="17">
        <v>17</v>
      </c>
      <c r="N1215" s="17">
        <v>0.5</v>
      </c>
      <c r="O1215" s="13">
        <v>0.5</v>
      </c>
      <c r="P1215" s="13">
        <v>260</v>
      </c>
      <c r="Q1215" s="9">
        <f>N1215*P1215</f>
        <v>130</v>
      </c>
      <c r="R1215" s="7">
        <f>G1215*13</f>
        <v>57.2</v>
      </c>
      <c r="S1215" s="7">
        <f>+R1215+Q1215+K1215</f>
        <v>314.31599999999997</v>
      </c>
      <c r="T1215" s="7">
        <f>S1215+S1216</f>
        <v>314.31599999999997</v>
      </c>
      <c r="U1215" s="7">
        <f>T1215/C1215</f>
        <v>314.31599999999997</v>
      </c>
      <c r="X1215" s="117">
        <f>U1215*1.8</f>
        <v>565.76879999999994</v>
      </c>
      <c r="Y1215" s="17">
        <v>569</v>
      </c>
      <c r="Z1215" s="17">
        <f>Y1215*8</f>
        <v>4552</v>
      </c>
      <c r="AA1215" s="17">
        <f>Y1215*3.5</f>
        <v>1991.5</v>
      </c>
      <c r="AB1215" s="17">
        <f>Y1215*0.9</f>
        <v>512.1</v>
      </c>
      <c r="AC1215" s="18"/>
    </row>
    <row r="1216" spans="1:30" s="17" customFormat="1" x14ac:dyDescent="0.25">
      <c r="E1216" s="105" t="s">
        <v>823</v>
      </c>
      <c r="G1216" s="10">
        <f>+F1216-O1216/5</f>
        <v>0</v>
      </c>
      <c r="H1216" s="11">
        <f>G1216*7%</f>
        <v>0</v>
      </c>
      <c r="I1216" s="11">
        <f>G1216+H1216</f>
        <v>0</v>
      </c>
      <c r="J1216" s="13"/>
      <c r="K1216" s="7">
        <f>I1216*J1216</f>
        <v>0</v>
      </c>
      <c r="L1216" s="5"/>
      <c r="M1216" s="13"/>
      <c r="P1216" s="13"/>
      <c r="Q1216" s="9">
        <f>N1216*P1216</f>
        <v>0</v>
      </c>
      <c r="R1216" s="7">
        <f>G1216*13</f>
        <v>0</v>
      </c>
      <c r="S1216" s="7">
        <f>+R1216+Q1216+K1216</f>
        <v>0</v>
      </c>
      <c r="U1216" s="7" t="e">
        <f>T1216/C1216</f>
        <v>#DIV/0!</v>
      </c>
      <c r="X1216" s="117" t="e">
        <f>U1216*1.8</f>
        <v>#DIV/0!</v>
      </c>
      <c r="Z1216" s="17">
        <f>Y1216*8</f>
        <v>0</v>
      </c>
      <c r="AA1216" s="17">
        <f>Y1216*3.5</f>
        <v>0</v>
      </c>
      <c r="AB1216" s="17">
        <f>Y1216*0.9</f>
        <v>0</v>
      </c>
    </row>
    <row r="1217" spans="1:32" x14ac:dyDescent="0.25">
      <c r="A1217" s="18"/>
    </row>
    <row r="1218" spans="1:32" s="17" customFormat="1" x14ac:dyDescent="0.25">
      <c r="A1218" s="17">
        <v>319</v>
      </c>
      <c r="B1218" s="17">
        <v>14</v>
      </c>
      <c r="C1218" s="17">
        <v>1</v>
      </c>
      <c r="D1218" s="17" t="s">
        <v>616</v>
      </c>
      <c r="E1218" s="17" t="s">
        <v>826</v>
      </c>
      <c r="F1218" s="17">
        <v>1.4</v>
      </c>
      <c r="G1218" s="10">
        <f>+F1218-O1218/5</f>
        <v>1.3299999999999998</v>
      </c>
      <c r="H1218" s="11">
        <f>G1218*7%</f>
        <v>9.3100000000000002E-2</v>
      </c>
      <c r="I1218" s="11">
        <f>G1218+H1218</f>
        <v>1.4230999999999998</v>
      </c>
      <c r="J1218" s="17">
        <v>27</v>
      </c>
      <c r="K1218" s="7">
        <f>I1218*J1218</f>
        <v>38.423699999999997</v>
      </c>
      <c r="L1218" s="10" t="s">
        <v>30</v>
      </c>
      <c r="M1218" s="17">
        <v>18</v>
      </c>
      <c r="N1218" s="17">
        <v>0.35</v>
      </c>
      <c r="O1218" s="13">
        <v>0.35</v>
      </c>
      <c r="P1218" s="13">
        <v>260</v>
      </c>
      <c r="Q1218" s="9">
        <f>N1218*P1218</f>
        <v>91</v>
      </c>
      <c r="R1218" s="7">
        <f>G1218*13</f>
        <v>17.29</v>
      </c>
      <c r="S1218" s="7">
        <f>+R1218+Q1218+K1218</f>
        <v>146.71369999999999</v>
      </c>
      <c r="T1218" s="7">
        <f>S1218+S1219</f>
        <v>146.71369999999999</v>
      </c>
      <c r="U1218" s="7">
        <f>T1218/C1218</f>
        <v>146.71369999999999</v>
      </c>
      <c r="X1218" s="117">
        <f>U1218*1.8</f>
        <v>264.08465999999999</v>
      </c>
      <c r="Y1218" s="17">
        <v>259</v>
      </c>
      <c r="Z1218" s="17">
        <f>Y1218*8</f>
        <v>2072</v>
      </c>
      <c r="AA1218" s="17">
        <f>Y1218*3.5</f>
        <v>906.5</v>
      </c>
      <c r="AB1218" s="17">
        <f>Y1218*0.9</f>
        <v>233.1</v>
      </c>
      <c r="AC1218" s="18"/>
    </row>
    <row r="1219" spans="1:32" s="17" customFormat="1" x14ac:dyDescent="0.25">
      <c r="E1219" s="105" t="s">
        <v>825</v>
      </c>
      <c r="G1219" s="10">
        <f>+F1219-O1219/5</f>
        <v>0</v>
      </c>
      <c r="H1219" s="11">
        <f>G1219*7%</f>
        <v>0</v>
      </c>
      <c r="I1219" s="11">
        <f>G1219+H1219</f>
        <v>0</v>
      </c>
      <c r="J1219" s="13"/>
      <c r="K1219" s="7">
        <f>I1219*J1219</f>
        <v>0</v>
      </c>
      <c r="L1219" s="5"/>
      <c r="M1219" s="13"/>
      <c r="P1219" s="13"/>
      <c r="Q1219" s="9">
        <f>N1219*P1219</f>
        <v>0</v>
      </c>
      <c r="R1219" s="7">
        <f>G1219*13</f>
        <v>0</v>
      </c>
      <c r="S1219" s="7">
        <f>+R1219+Q1219+K1219</f>
        <v>0</v>
      </c>
      <c r="U1219" s="7" t="e">
        <f>T1219/C1219</f>
        <v>#DIV/0!</v>
      </c>
      <c r="X1219" s="117" t="e">
        <f>U1219*1.8</f>
        <v>#DIV/0!</v>
      </c>
      <c r="Z1219" s="17">
        <f>Y1219*8</f>
        <v>0</v>
      </c>
      <c r="AA1219" s="17">
        <f>Y1219*3.5</f>
        <v>0</v>
      </c>
      <c r="AB1219" s="17">
        <f>Y1219*0.9</f>
        <v>0</v>
      </c>
    </row>
    <row r="1221" spans="1:32" s="14" customFormat="1" x14ac:dyDescent="0.25">
      <c r="A1221" s="14">
        <v>320</v>
      </c>
      <c r="B1221" s="14">
        <v>14</v>
      </c>
      <c r="C1221" s="14">
        <v>1</v>
      </c>
      <c r="D1221" s="14" t="s">
        <v>612</v>
      </c>
      <c r="E1221" s="14" t="s">
        <v>827</v>
      </c>
      <c r="F1221" s="14">
        <v>3.9</v>
      </c>
      <c r="G1221" s="94">
        <f>+F1221-O1221/5</f>
        <v>3.4499999999999997</v>
      </c>
      <c r="H1221" s="95">
        <f>G1221*7%</f>
        <v>0.24149999999999999</v>
      </c>
      <c r="I1221" s="95">
        <f>G1221+H1221</f>
        <v>3.6914999999999996</v>
      </c>
      <c r="J1221" s="14">
        <v>27</v>
      </c>
      <c r="K1221" s="96">
        <f>I1221*J1221</f>
        <v>99.67049999999999</v>
      </c>
      <c r="L1221" s="94" t="s">
        <v>454</v>
      </c>
      <c r="M1221" s="14">
        <v>1</v>
      </c>
      <c r="N1221" s="14">
        <v>2</v>
      </c>
      <c r="O1221" s="97">
        <v>2.25</v>
      </c>
      <c r="P1221" s="97">
        <v>10</v>
      </c>
      <c r="Q1221" s="98">
        <f>N1221*P1221</f>
        <v>20</v>
      </c>
      <c r="R1221" s="96">
        <f>G1221*13</f>
        <v>44.849999999999994</v>
      </c>
      <c r="S1221" s="96">
        <f>+R1221+Q1221+K1221</f>
        <v>164.52049999999997</v>
      </c>
      <c r="T1221" s="96">
        <f>S1221+S1222</f>
        <v>210.77049999999997</v>
      </c>
      <c r="U1221" s="96">
        <f>T1221/C1221</f>
        <v>210.77049999999997</v>
      </c>
      <c r="X1221" s="127">
        <f>U1221*1.8</f>
        <v>379.38689999999997</v>
      </c>
      <c r="Y1221" s="14">
        <v>379</v>
      </c>
      <c r="Z1221" s="14">
        <f>Y1221*8</f>
        <v>3032</v>
      </c>
      <c r="AA1221" s="14">
        <f>Y1221*3.5</f>
        <v>1326.5</v>
      </c>
      <c r="AB1221" s="14">
        <f>Y1221*0.9</f>
        <v>341.1</v>
      </c>
    </row>
    <row r="1222" spans="1:32" s="17" customFormat="1" x14ac:dyDescent="0.25">
      <c r="E1222" s="105">
        <v>68616</v>
      </c>
      <c r="G1222" s="10">
        <f>+F1222-O1222/5</f>
        <v>0</v>
      </c>
      <c r="H1222" s="11">
        <f>G1222*7%</f>
        <v>0</v>
      </c>
      <c r="I1222" s="11">
        <f>G1222+H1222</f>
        <v>0</v>
      </c>
      <c r="J1222" s="13"/>
      <c r="K1222" s="7">
        <f>I1222*J1222</f>
        <v>0</v>
      </c>
      <c r="L1222" s="10" t="s">
        <v>30</v>
      </c>
      <c r="M1222" s="13">
        <v>34</v>
      </c>
      <c r="N1222" s="17">
        <v>0.25</v>
      </c>
      <c r="P1222" s="13">
        <v>185</v>
      </c>
      <c r="Q1222" s="9">
        <f>N1222*P1222</f>
        <v>46.25</v>
      </c>
      <c r="R1222" s="7">
        <f>G1222*13</f>
        <v>0</v>
      </c>
      <c r="S1222" s="7">
        <f>+R1222+Q1222+K1222</f>
        <v>46.25</v>
      </c>
      <c r="U1222" s="7" t="e">
        <f>T1222/C1222</f>
        <v>#DIV/0!</v>
      </c>
      <c r="X1222" s="117" t="e">
        <f>U1222*1.8</f>
        <v>#DIV/0!</v>
      </c>
      <c r="Z1222" s="17">
        <f>Y1222*8</f>
        <v>0</v>
      </c>
      <c r="AA1222" s="17">
        <f>Y1222*3.5</f>
        <v>0</v>
      </c>
      <c r="AB1222" s="17">
        <f>Y1222*0.9</f>
        <v>0</v>
      </c>
    </row>
    <row r="1224" spans="1:32" s="17" customFormat="1" x14ac:dyDescent="0.25">
      <c r="A1224" s="17">
        <v>321</v>
      </c>
      <c r="B1224" s="17">
        <v>10</v>
      </c>
      <c r="C1224" s="17">
        <v>1</v>
      </c>
      <c r="D1224" s="17" t="s">
        <v>616</v>
      </c>
      <c r="E1224" s="17" t="s">
        <v>829</v>
      </c>
      <c r="F1224" s="17">
        <v>3.5</v>
      </c>
      <c r="G1224" s="10">
        <f>+F1224-O1224/5</f>
        <v>3.27</v>
      </c>
      <c r="H1224" s="11">
        <f>G1224*7%</f>
        <v>0.22890000000000002</v>
      </c>
      <c r="I1224" s="11">
        <f>G1224+H1224</f>
        <v>3.4988999999999999</v>
      </c>
      <c r="J1224" s="17">
        <v>18</v>
      </c>
      <c r="K1224" s="7">
        <f>I1224*J1224</f>
        <v>62.980199999999996</v>
      </c>
      <c r="L1224" s="10" t="s">
        <v>33</v>
      </c>
      <c r="M1224" s="17">
        <v>1</v>
      </c>
      <c r="N1224" s="17">
        <v>1</v>
      </c>
      <c r="O1224" s="13">
        <v>1.1499999999999999</v>
      </c>
      <c r="P1224" s="13">
        <v>60</v>
      </c>
      <c r="Q1224" s="9">
        <f>N1224*P1224</f>
        <v>60</v>
      </c>
      <c r="R1224" s="7">
        <f>G1224*13</f>
        <v>42.51</v>
      </c>
      <c r="S1224" s="7">
        <f>+R1224+Q1224+K1224</f>
        <v>165.49019999999999</v>
      </c>
      <c r="T1224" s="7">
        <f>S1224+S1225</f>
        <v>181.99019999999999</v>
      </c>
      <c r="U1224" s="7">
        <f>T1224/C1224</f>
        <v>181.99019999999999</v>
      </c>
      <c r="X1224" s="117">
        <f>U1224*1.8</f>
        <v>327.58235999999999</v>
      </c>
      <c r="Y1224" s="17">
        <v>329</v>
      </c>
      <c r="Z1224" s="17">
        <f>Y1224*8</f>
        <v>2632</v>
      </c>
      <c r="AA1224" s="17">
        <f>Y1224*3.5</f>
        <v>1151.5</v>
      </c>
      <c r="AB1224" s="17">
        <f>Y1224*0.9</f>
        <v>296.10000000000002</v>
      </c>
      <c r="AD1224" s="17">
        <v>229</v>
      </c>
      <c r="AE1224" s="17" t="s">
        <v>923</v>
      </c>
      <c r="AF1224" s="17" t="s">
        <v>924</v>
      </c>
    </row>
    <row r="1225" spans="1:32" s="17" customFormat="1" x14ac:dyDescent="0.25">
      <c r="E1225" s="105" t="s">
        <v>828</v>
      </c>
      <c r="G1225" s="10">
        <f>+F1225-O1225/5</f>
        <v>0</v>
      </c>
      <c r="H1225" s="11">
        <f>G1225*7%</f>
        <v>0</v>
      </c>
      <c r="I1225" s="11">
        <f>G1225+H1225</f>
        <v>0</v>
      </c>
      <c r="J1225" s="13"/>
      <c r="K1225" s="7">
        <f>I1225*J1225</f>
        <v>0</v>
      </c>
      <c r="L1225" s="5" t="s">
        <v>30</v>
      </c>
      <c r="M1225" s="13">
        <v>52</v>
      </c>
      <c r="N1225" s="17">
        <v>0.15</v>
      </c>
      <c r="P1225" s="13">
        <v>110</v>
      </c>
      <c r="Q1225" s="9">
        <f>N1225*P1225</f>
        <v>16.5</v>
      </c>
      <c r="R1225" s="7">
        <f>G1225*13</f>
        <v>0</v>
      </c>
      <c r="S1225" s="7">
        <f>+R1225+Q1225+K1225</f>
        <v>16.5</v>
      </c>
      <c r="U1225" s="7" t="e">
        <f>T1225/C1225</f>
        <v>#DIV/0!</v>
      </c>
      <c r="X1225" s="117" t="e">
        <f>U1225*1.8</f>
        <v>#DIV/0!</v>
      </c>
      <c r="Z1225" s="17">
        <f>Y1225*8</f>
        <v>0</v>
      </c>
      <c r="AA1225" s="17">
        <f>Y1225*3.5</f>
        <v>0</v>
      </c>
      <c r="AB1225" s="17">
        <f>Y1225*0.9</f>
        <v>0</v>
      </c>
    </row>
    <row r="1226" spans="1:32" s="18" customFormat="1" x14ac:dyDescent="0.25">
      <c r="X1226" s="116"/>
    </row>
    <row r="1227" spans="1:32" s="17" customFormat="1" x14ac:dyDescent="0.25">
      <c r="A1227" s="17">
        <v>322</v>
      </c>
      <c r="B1227" s="17">
        <v>10</v>
      </c>
      <c r="C1227" s="17">
        <v>1</v>
      </c>
      <c r="D1227" s="17" t="s">
        <v>616</v>
      </c>
      <c r="E1227" s="17" t="s">
        <v>830</v>
      </c>
      <c r="F1227" s="17">
        <v>2.6</v>
      </c>
      <c r="G1227" s="10">
        <f>+F1227-O1227/5</f>
        <v>2.3660000000000001</v>
      </c>
      <c r="H1227" s="11">
        <f>G1227*7%</f>
        <v>0.16562000000000002</v>
      </c>
      <c r="I1227" s="11">
        <f>G1227+H1227</f>
        <v>2.5316200000000002</v>
      </c>
      <c r="J1227" s="17">
        <v>18</v>
      </c>
      <c r="K1227" s="7">
        <f>I1227*J1227</f>
        <v>45.569160000000004</v>
      </c>
      <c r="L1227" s="10" t="s">
        <v>33</v>
      </c>
      <c r="M1227" s="17">
        <v>1</v>
      </c>
      <c r="N1227" s="17">
        <v>1</v>
      </c>
      <c r="O1227" s="13">
        <v>1.17</v>
      </c>
      <c r="P1227" s="13">
        <v>60</v>
      </c>
      <c r="Q1227" s="9">
        <f>N1227*P1227</f>
        <v>60</v>
      </c>
      <c r="R1227" s="7">
        <f>G1227*13</f>
        <v>30.758000000000003</v>
      </c>
      <c r="S1227" s="7">
        <f>+R1227+Q1227+K1227</f>
        <v>136.32716000000002</v>
      </c>
      <c r="T1227" s="7">
        <f>S1227+S1228</f>
        <v>155.02716000000004</v>
      </c>
      <c r="U1227" s="7">
        <f>T1227/C1227</f>
        <v>155.02716000000004</v>
      </c>
      <c r="X1227" s="117">
        <f>U1227*1.8</f>
        <v>279.04888800000009</v>
      </c>
      <c r="Y1227" s="17">
        <v>279</v>
      </c>
      <c r="Z1227" s="17">
        <f>Y1227*8</f>
        <v>2232</v>
      </c>
      <c r="AA1227" s="17">
        <f>Y1227*3.5</f>
        <v>976.5</v>
      </c>
      <c r="AB1227" s="17">
        <f>Y1227*0.9</f>
        <v>251.1</v>
      </c>
      <c r="AD1227" s="17">
        <v>209</v>
      </c>
      <c r="AE1227" s="17" t="s">
        <v>922</v>
      </c>
      <c r="AF1227" s="17" t="s">
        <v>924</v>
      </c>
    </row>
    <row r="1228" spans="1:32" s="17" customFormat="1" x14ac:dyDescent="0.25">
      <c r="E1228" s="105" t="s">
        <v>831</v>
      </c>
      <c r="G1228" s="10">
        <f>+F1228-O1228/5</f>
        <v>0</v>
      </c>
      <c r="H1228" s="11">
        <f>G1228*7%</f>
        <v>0</v>
      </c>
      <c r="I1228" s="11">
        <f>G1228+H1228</f>
        <v>0</v>
      </c>
      <c r="J1228" s="13"/>
      <c r="K1228" s="7">
        <f>I1228*J1228</f>
        <v>0</v>
      </c>
      <c r="L1228" s="5" t="s">
        <v>30</v>
      </c>
      <c r="M1228" s="13">
        <v>36</v>
      </c>
      <c r="N1228" s="17">
        <v>0.17</v>
      </c>
      <c r="P1228" s="13">
        <v>110</v>
      </c>
      <c r="Q1228" s="9">
        <f>N1228*P1228</f>
        <v>18.700000000000003</v>
      </c>
      <c r="R1228" s="7">
        <f>G1228*13</f>
        <v>0</v>
      </c>
      <c r="S1228" s="7">
        <f>+R1228+Q1228+K1228</f>
        <v>18.700000000000003</v>
      </c>
      <c r="U1228" s="7" t="e">
        <f>T1228/C1228</f>
        <v>#DIV/0!</v>
      </c>
      <c r="X1228" s="117" t="e">
        <f>U1228*1.8</f>
        <v>#DIV/0!</v>
      </c>
      <c r="Z1228" s="17">
        <f>Y1228*8</f>
        <v>0</v>
      </c>
      <c r="AA1228" s="17">
        <f>Y1228*3.5</f>
        <v>0</v>
      </c>
      <c r="AB1228" s="17">
        <f>Y1228*0.9</f>
        <v>0</v>
      </c>
    </row>
    <row r="1230" spans="1:32" s="83" customFormat="1" x14ac:dyDescent="0.25">
      <c r="A1230" s="83">
        <v>323</v>
      </c>
      <c r="B1230" s="83">
        <v>14</v>
      </c>
      <c r="C1230" s="83">
        <v>1</v>
      </c>
      <c r="D1230" s="83" t="s">
        <v>622</v>
      </c>
      <c r="E1230" s="83" t="s">
        <v>832</v>
      </c>
      <c r="F1230" s="83">
        <v>1.5</v>
      </c>
      <c r="G1230" s="84">
        <f>+F1230-O1230/5</f>
        <v>1.39</v>
      </c>
      <c r="H1230" s="85">
        <f>G1230*7%</f>
        <v>9.7299999999999998E-2</v>
      </c>
      <c r="I1230" s="85">
        <f>G1230+H1230</f>
        <v>1.4872999999999998</v>
      </c>
      <c r="J1230" s="83">
        <v>27</v>
      </c>
      <c r="K1230" s="86">
        <f>I1230*J1230</f>
        <v>40.157099999999993</v>
      </c>
      <c r="L1230" s="84" t="s">
        <v>30</v>
      </c>
      <c r="M1230" s="83">
        <v>17</v>
      </c>
      <c r="N1230" s="83">
        <v>0.55000000000000004</v>
      </c>
      <c r="O1230" s="87">
        <v>0.55000000000000004</v>
      </c>
      <c r="P1230" s="87">
        <v>120</v>
      </c>
      <c r="Q1230" s="88">
        <f>N1230*P1230</f>
        <v>66</v>
      </c>
      <c r="R1230" s="86">
        <f>G1230*13</f>
        <v>18.07</v>
      </c>
      <c r="S1230" s="86">
        <f>+R1230+Q1230+K1230</f>
        <v>124.22709999999998</v>
      </c>
      <c r="T1230" s="86">
        <f>S1230+S1231</f>
        <v>124.22709999999998</v>
      </c>
      <c r="U1230" s="86">
        <f>T1230/C1230</f>
        <v>124.22709999999998</v>
      </c>
      <c r="X1230" s="126">
        <f>U1230*1.8</f>
        <v>223.60877999999997</v>
      </c>
      <c r="Y1230" s="83">
        <v>219</v>
      </c>
      <c r="Z1230" s="83">
        <f>Y1230*8</f>
        <v>1752</v>
      </c>
      <c r="AA1230" s="83">
        <f>Y1230*3.5</f>
        <v>766.5</v>
      </c>
      <c r="AB1230" s="83">
        <f>Y1230*0.9</f>
        <v>197.1</v>
      </c>
    </row>
    <row r="1231" spans="1:32" s="17" customFormat="1" x14ac:dyDescent="0.25">
      <c r="E1231" s="105"/>
      <c r="G1231" s="10">
        <f>+F1231-O1231/5</f>
        <v>0</v>
      </c>
      <c r="H1231" s="11">
        <f>G1231*7%</f>
        <v>0</v>
      </c>
      <c r="I1231" s="11">
        <f>G1231+H1231</f>
        <v>0</v>
      </c>
      <c r="J1231" s="13"/>
      <c r="K1231" s="7">
        <f>I1231*J1231</f>
        <v>0</v>
      </c>
      <c r="L1231" s="5"/>
      <c r="M1231" s="13"/>
      <c r="P1231" s="13"/>
      <c r="Q1231" s="9">
        <f>N1231*P1231</f>
        <v>0</v>
      </c>
      <c r="R1231" s="7">
        <f>G1231*13</f>
        <v>0</v>
      </c>
      <c r="S1231" s="7">
        <f>+R1231+Q1231+K1231</f>
        <v>0</v>
      </c>
      <c r="U1231" s="7" t="e">
        <f>T1231/C1231</f>
        <v>#DIV/0!</v>
      </c>
      <c r="X1231" s="117" t="e">
        <f>U1231*1.8</f>
        <v>#DIV/0!</v>
      </c>
      <c r="Z1231" s="17">
        <f>Y1231*8</f>
        <v>0</v>
      </c>
      <c r="AA1231" s="17">
        <f>Y1231*3.5</f>
        <v>0</v>
      </c>
      <c r="AB1231" s="17">
        <f>Y1231*0.9</f>
        <v>0</v>
      </c>
    </row>
    <row r="1233" spans="1:28" s="17" customFormat="1" x14ac:dyDescent="0.25">
      <c r="A1233" s="17">
        <v>324</v>
      </c>
      <c r="B1233" s="17">
        <v>10</v>
      </c>
      <c r="C1233" s="17">
        <v>1</v>
      </c>
      <c r="D1233" s="17" t="s">
        <v>616</v>
      </c>
      <c r="E1233" s="16" t="s">
        <v>833</v>
      </c>
      <c r="F1233" s="17">
        <v>2</v>
      </c>
      <c r="G1233" s="10">
        <f>+F1233-O1233/5</f>
        <v>1.7</v>
      </c>
      <c r="H1233" s="11">
        <f>G1233*7%</f>
        <v>0.11900000000000001</v>
      </c>
      <c r="I1233" s="11">
        <f>G1233+H1233</f>
        <v>1.819</v>
      </c>
      <c r="J1233" s="17">
        <v>18</v>
      </c>
      <c r="K1233" s="7">
        <f>I1233*J1233</f>
        <v>32.741999999999997</v>
      </c>
      <c r="L1233" s="10" t="s">
        <v>467</v>
      </c>
      <c r="M1233" s="17">
        <v>2</v>
      </c>
      <c r="N1233" s="17">
        <v>1.4</v>
      </c>
      <c r="O1233" s="13">
        <v>1.5</v>
      </c>
      <c r="P1233" s="13">
        <v>8</v>
      </c>
      <c r="Q1233" s="9">
        <f>N1233*P1233</f>
        <v>11.2</v>
      </c>
      <c r="R1233" s="7">
        <f>G1233*13</f>
        <v>22.099999999999998</v>
      </c>
      <c r="S1233" s="7">
        <f>+R1233+Q1233+K1233</f>
        <v>66.042000000000002</v>
      </c>
      <c r="T1233" s="7">
        <f>S1233+S1234</f>
        <v>77.042000000000002</v>
      </c>
      <c r="U1233" s="7">
        <f>T1233/C1233</f>
        <v>77.042000000000002</v>
      </c>
      <c r="X1233" s="117">
        <f>U1233*1.8</f>
        <v>138.6756</v>
      </c>
      <c r="Y1233" s="17">
        <v>139</v>
      </c>
      <c r="Z1233" s="17">
        <f>Y1233*8</f>
        <v>1112</v>
      </c>
      <c r="AA1233" s="17">
        <f>Y1233*3.5</f>
        <v>486.5</v>
      </c>
      <c r="AB1233" s="17">
        <f>Y1233*0.9</f>
        <v>125.10000000000001</v>
      </c>
    </row>
    <row r="1234" spans="1:28" s="17" customFormat="1" x14ac:dyDescent="0.25">
      <c r="E1234" s="107" t="s">
        <v>834</v>
      </c>
      <c r="G1234" s="10">
        <f>+F1234-O1234/5</f>
        <v>0</v>
      </c>
      <c r="H1234" s="11">
        <f>G1234*7%</f>
        <v>0</v>
      </c>
      <c r="I1234" s="11">
        <f>G1234+H1234</f>
        <v>0</v>
      </c>
      <c r="J1234" s="13"/>
      <c r="K1234" s="7">
        <f>I1234*J1234</f>
        <v>0</v>
      </c>
      <c r="L1234" s="5" t="s">
        <v>30</v>
      </c>
      <c r="M1234" s="13">
        <v>40</v>
      </c>
      <c r="N1234" s="17">
        <v>0.1</v>
      </c>
      <c r="P1234" s="13">
        <v>110</v>
      </c>
      <c r="Q1234" s="9">
        <f>N1234*P1234</f>
        <v>11</v>
      </c>
      <c r="R1234" s="7">
        <f>G1234*13</f>
        <v>0</v>
      </c>
      <c r="S1234" s="7">
        <f>+R1234+Q1234+K1234</f>
        <v>11</v>
      </c>
      <c r="U1234" s="7" t="e">
        <f>T1234/C1234</f>
        <v>#DIV/0!</v>
      </c>
      <c r="X1234" s="117" t="e">
        <f>U1234*1.8</f>
        <v>#DIV/0!</v>
      </c>
      <c r="Z1234" s="17">
        <f>Y1234*8</f>
        <v>0</v>
      </c>
      <c r="AA1234" s="17">
        <f>Y1234*3.5</f>
        <v>0</v>
      </c>
      <c r="AB1234" s="17">
        <f>Y1234*0.9</f>
        <v>0</v>
      </c>
    </row>
    <row r="1236" spans="1:28" s="83" customFormat="1" x14ac:dyDescent="0.25">
      <c r="A1236" s="83">
        <v>325</v>
      </c>
      <c r="B1236" s="83">
        <v>14</v>
      </c>
      <c r="C1236" s="83">
        <v>1</v>
      </c>
      <c r="D1236" s="83" t="s">
        <v>616</v>
      </c>
      <c r="E1236" s="83" t="s">
        <v>857</v>
      </c>
      <c r="F1236" s="83">
        <v>2.5</v>
      </c>
      <c r="G1236" s="84">
        <f>+F1236-O1236/5</f>
        <v>2.23</v>
      </c>
      <c r="H1236" s="85">
        <f>G1236*7%</f>
        <v>0.15610000000000002</v>
      </c>
      <c r="I1236" s="85">
        <f>G1236+H1236</f>
        <v>2.3860999999999999</v>
      </c>
      <c r="J1236" s="83">
        <v>27</v>
      </c>
      <c r="K1236" s="86">
        <f>I1236*J1236</f>
        <v>64.424700000000001</v>
      </c>
      <c r="L1236" s="84" t="s">
        <v>33</v>
      </c>
      <c r="M1236" s="83">
        <v>2</v>
      </c>
      <c r="N1236" s="83">
        <v>1</v>
      </c>
      <c r="O1236" s="87">
        <v>1.35</v>
      </c>
      <c r="P1236" s="87">
        <v>60</v>
      </c>
      <c r="Q1236" s="88">
        <f>N1236*P1236</f>
        <v>60</v>
      </c>
      <c r="R1236" s="86">
        <f>G1236*13</f>
        <v>28.99</v>
      </c>
      <c r="S1236" s="86">
        <f>+R1236+Q1236+K1236</f>
        <v>153.41469999999998</v>
      </c>
      <c r="T1236" s="86">
        <f>S1236+S1237</f>
        <v>244.41469999999998</v>
      </c>
      <c r="U1236" s="86">
        <f>T1236/C1236</f>
        <v>244.41469999999998</v>
      </c>
      <c r="X1236" s="126">
        <f>U1236*1.8</f>
        <v>439.94646</v>
      </c>
      <c r="Y1236" s="83">
        <v>439</v>
      </c>
      <c r="Z1236" s="83">
        <f>Y1236*8</f>
        <v>3512</v>
      </c>
      <c r="AA1236" s="83">
        <f>Y1236*3.5</f>
        <v>1536.5</v>
      </c>
      <c r="AB1236" s="83">
        <f>Y1236*0.9</f>
        <v>395.1</v>
      </c>
    </row>
    <row r="1237" spans="1:28" s="17" customFormat="1" x14ac:dyDescent="0.25">
      <c r="E1237" s="105" t="s">
        <v>835</v>
      </c>
      <c r="G1237" s="10">
        <f>+F1237-O1237/5</f>
        <v>0</v>
      </c>
      <c r="H1237" s="11">
        <f>G1237*7%</f>
        <v>0</v>
      </c>
      <c r="I1237" s="11">
        <f>G1237+H1237</f>
        <v>0</v>
      </c>
      <c r="J1237" s="13"/>
      <c r="K1237" s="7">
        <f>I1237*J1237</f>
        <v>0</v>
      </c>
      <c r="L1237" s="5" t="s">
        <v>30</v>
      </c>
      <c r="M1237" s="13">
        <v>64</v>
      </c>
      <c r="N1237" s="17">
        <v>0.35</v>
      </c>
      <c r="P1237" s="13">
        <v>260</v>
      </c>
      <c r="Q1237" s="9">
        <f>N1237*P1237</f>
        <v>91</v>
      </c>
      <c r="R1237" s="7">
        <f>G1237*13</f>
        <v>0</v>
      </c>
      <c r="S1237" s="7">
        <f>+R1237+Q1237+K1237</f>
        <v>91</v>
      </c>
      <c r="U1237" s="7" t="e">
        <f>T1237/C1237</f>
        <v>#DIV/0!</v>
      </c>
      <c r="X1237" s="117" t="e">
        <f>U1237*1.8</f>
        <v>#DIV/0!</v>
      </c>
      <c r="Z1237" s="17">
        <f>Y1237*8</f>
        <v>0</v>
      </c>
      <c r="AA1237" s="17">
        <f>Y1237*3.5</f>
        <v>0</v>
      </c>
      <c r="AB1237" s="17">
        <f>Y1237*0.9</f>
        <v>0</v>
      </c>
    </row>
    <row r="1239" spans="1:28" s="17" customFormat="1" x14ac:dyDescent="0.25">
      <c r="A1239" s="17">
        <v>326</v>
      </c>
      <c r="B1239" s="17">
        <v>10</v>
      </c>
      <c r="C1239" s="17">
        <v>1</v>
      </c>
      <c r="D1239" s="17" t="s">
        <v>642</v>
      </c>
      <c r="E1239" s="17" t="s">
        <v>858</v>
      </c>
      <c r="F1239" s="17">
        <v>2</v>
      </c>
      <c r="G1239" s="10">
        <f>+F1239-O1239/5</f>
        <v>1.92</v>
      </c>
      <c r="H1239" s="11">
        <f>G1239*7%</f>
        <v>0.13440000000000002</v>
      </c>
      <c r="I1239" s="11">
        <f>G1239+H1239</f>
        <v>2.0543999999999998</v>
      </c>
      <c r="J1239" s="17">
        <v>18</v>
      </c>
      <c r="K1239" s="7">
        <f>I1239*J1239</f>
        <v>36.979199999999999</v>
      </c>
      <c r="L1239" s="10" t="s">
        <v>30</v>
      </c>
      <c r="M1239" s="17">
        <v>35</v>
      </c>
      <c r="N1239" s="17">
        <v>0.4</v>
      </c>
      <c r="O1239" s="13">
        <v>0.4</v>
      </c>
      <c r="P1239" s="13">
        <v>200</v>
      </c>
      <c r="Q1239" s="9">
        <f>N1239*P1239</f>
        <v>80</v>
      </c>
      <c r="R1239" s="7">
        <f>G1239*13</f>
        <v>24.96</v>
      </c>
      <c r="S1239" s="7">
        <f>+R1239+Q1239+K1239</f>
        <v>141.9392</v>
      </c>
      <c r="T1239" s="7">
        <f>S1239+S1240</f>
        <v>141.9392</v>
      </c>
      <c r="U1239" s="7">
        <f>T1239/C1239</f>
        <v>141.9392</v>
      </c>
      <c r="X1239" s="117">
        <f>U1239*1.8</f>
        <v>255.49056000000002</v>
      </c>
      <c r="Y1239" s="17">
        <v>259</v>
      </c>
      <c r="Z1239" s="17">
        <f>Y1239*8</f>
        <v>2072</v>
      </c>
      <c r="AA1239" s="17">
        <f>Y1239*3.5</f>
        <v>906.5</v>
      </c>
      <c r="AB1239" s="17">
        <f>Y1239*0.9</f>
        <v>233.1</v>
      </c>
    </row>
    <row r="1240" spans="1:28" s="17" customFormat="1" x14ac:dyDescent="0.25">
      <c r="E1240" s="105" t="s">
        <v>836</v>
      </c>
      <c r="G1240" s="10">
        <f>+F1240-O1240/5</f>
        <v>0</v>
      </c>
      <c r="H1240" s="11">
        <f>G1240*7%</f>
        <v>0</v>
      </c>
      <c r="I1240" s="11">
        <f>G1240+H1240</f>
        <v>0</v>
      </c>
      <c r="J1240" s="13"/>
      <c r="K1240" s="7">
        <f>I1240*J1240</f>
        <v>0</v>
      </c>
      <c r="L1240" s="5"/>
      <c r="M1240" s="13"/>
      <c r="P1240" s="13"/>
      <c r="Q1240" s="9">
        <f>N1240*P1240</f>
        <v>0</v>
      </c>
      <c r="R1240" s="7">
        <f>G1240*13</f>
        <v>0</v>
      </c>
      <c r="S1240" s="7">
        <f>+R1240+Q1240+K1240</f>
        <v>0</v>
      </c>
      <c r="U1240" s="7" t="e">
        <f>T1240/C1240</f>
        <v>#DIV/0!</v>
      </c>
      <c r="X1240" s="117" t="e">
        <f>U1240*1.8</f>
        <v>#DIV/0!</v>
      </c>
      <c r="Z1240" s="17">
        <f>Y1240*8</f>
        <v>0</v>
      </c>
      <c r="AA1240" s="17">
        <f>Y1240*3.5</f>
        <v>0</v>
      </c>
      <c r="AB1240" s="17">
        <f>Y1240*0.9</f>
        <v>0</v>
      </c>
    </row>
    <row r="1242" spans="1:28" s="17" customFormat="1" x14ac:dyDescent="0.25">
      <c r="A1242" s="17">
        <v>327</v>
      </c>
      <c r="B1242" s="17">
        <v>10</v>
      </c>
      <c r="C1242" s="17">
        <v>1</v>
      </c>
      <c r="D1242" s="17" t="s">
        <v>642</v>
      </c>
      <c r="E1242" s="17" t="s">
        <v>859</v>
      </c>
      <c r="F1242" s="17">
        <v>4.7</v>
      </c>
      <c r="G1242" s="10">
        <f>+F1242-O1242/5</f>
        <v>4.6000000000000005</v>
      </c>
      <c r="H1242" s="11">
        <f>G1242*7%</f>
        <v>0.32200000000000006</v>
      </c>
      <c r="I1242" s="11">
        <f>G1242+H1242</f>
        <v>4.9220000000000006</v>
      </c>
      <c r="J1242" s="17">
        <v>18</v>
      </c>
      <c r="K1242" s="7">
        <f>I1242*J1242</f>
        <v>88.596000000000004</v>
      </c>
      <c r="L1242" s="10" t="s">
        <v>30</v>
      </c>
      <c r="M1242" s="17">
        <v>44</v>
      </c>
      <c r="N1242" s="17">
        <v>0.5</v>
      </c>
      <c r="O1242" s="13">
        <v>0.5</v>
      </c>
      <c r="P1242" s="13">
        <v>200</v>
      </c>
      <c r="Q1242" s="9">
        <f>N1242*P1242</f>
        <v>100</v>
      </c>
      <c r="R1242" s="7">
        <f>G1242*13</f>
        <v>59.800000000000004</v>
      </c>
      <c r="S1242" s="7">
        <f>+R1242+Q1242+K1242</f>
        <v>248.39600000000002</v>
      </c>
      <c r="T1242" s="7">
        <f>S1242+S1243</f>
        <v>248.39600000000002</v>
      </c>
      <c r="U1242" s="7">
        <f>T1242/C1242</f>
        <v>248.39600000000002</v>
      </c>
      <c r="X1242" s="117">
        <f>U1242*1.8</f>
        <v>447.11280000000005</v>
      </c>
      <c r="Y1242" s="17">
        <v>449</v>
      </c>
      <c r="Z1242" s="17">
        <f>Y1242*8</f>
        <v>3592</v>
      </c>
      <c r="AA1242" s="17">
        <f>Y1242*3.5</f>
        <v>1571.5</v>
      </c>
      <c r="AB1242" s="17">
        <f>Y1242*0.9</f>
        <v>404.1</v>
      </c>
    </row>
    <row r="1243" spans="1:28" s="17" customFormat="1" x14ac:dyDescent="0.25">
      <c r="E1243" s="18" t="s">
        <v>839</v>
      </c>
      <c r="G1243" s="10">
        <f>+F1243-O1243/5</f>
        <v>0</v>
      </c>
      <c r="H1243" s="11">
        <f>G1243*7%</f>
        <v>0</v>
      </c>
      <c r="I1243" s="11">
        <f>G1243+H1243</f>
        <v>0</v>
      </c>
      <c r="J1243" s="13"/>
      <c r="K1243" s="7">
        <f>I1243*J1243</f>
        <v>0</v>
      </c>
      <c r="L1243" s="5"/>
      <c r="M1243" s="13"/>
      <c r="P1243" s="13"/>
      <c r="Q1243" s="9">
        <f>N1243*P1243</f>
        <v>0</v>
      </c>
      <c r="R1243" s="7">
        <f>G1243*13</f>
        <v>0</v>
      </c>
      <c r="S1243" s="7">
        <f>+R1243+Q1243+K1243</f>
        <v>0</v>
      </c>
      <c r="U1243" s="7" t="e">
        <f>T1243/C1243</f>
        <v>#DIV/0!</v>
      </c>
      <c r="X1243" s="117" t="e">
        <f>U1243*1.8</f>
        <v>#DIV/0!</v>
      </c>
      <c r="Z1243" s="17">
        <f>Y1243*8</f>
        <v>0</v>
      </c>
      <c r="AA1243" s="17">
        <f>Y1243*3.5</f>
        <v>0</v>
      </c>
      <c r="AB1243" s="17">
        <f>Y1243*0.9</f>
        <v>0</v>
      </c>
    </row>
    <row r="1245" spans="1:28" s="17" customFormat="1" x14ac:dyDescent="0.25">
      <c r="A1245" s="17">
        <v>328</v>
      </c>
      <c r="B1245" s="17">
        <v>10</v>
      </c>
      <c r="C1245" s="17">
        <v>1</v>
      </c>
      <c r="D1245" s="17" t="s">
        <v>840</v>
      </c>
      <c r="E1245" s="17" t="s">
        <v>837</v>
      </c>
      <c r="F1245" s="17">
        <v>1.9</v>
      </c>
      <c r="G1245" s="10">
        <f>+F1245-O1245/5</f>
        <v>1.8499999999999999</v>
      </c>
      <c r="H1245" s="11">
        <f>G1245*7%</f>
        <v>0.1295</v>
      </c>
      <c r="I1245" s="11">
        <f>G1245+H1245</f>
        <v>1.9794999999999998</v>
      </c>
      <c r="J1245" s="17">
        <v>18</v>
      </c>
      <c r="K1245" s="7">
        <f>I1245*J1245</f>
        <v>35.631</v>
      </c>
      <c r="L1245" s="10" t="s">
        <v>30</v>
      </c>
      <c r="M1245" s="17">
        <v>47</v>
      </c>
      <c r="N1245" s="17">
        <v>0.25</v>
      </c>
      <c r="O1245" s="13">
        <v>0.25</v>
      </c>
      <c r="P1245" s="13">
        <v>110</v>
      </c>
      <c r="Q1245" s="9">
        <f>N1245*P1245</f>
        <v>27.5</v>
      </c>
      <c r="R1245" s="7">
        <f>G1245*13</f>
        <v>24.049999999999997</v>
      </c>
      <c r="S1245" s="7">
        <f>+R1245+Q1245+K1245</f>
        <v>87.180999999999997</v>
      </c>
      <c r="T1245" s="7">
        <f>S1245+S1246</f>
        <v>87.180999999999997</v>
      </c>
      <c r="U1245" s="7">
        <f>T1245/C1245</f>
        <v>87.180999999999997</v>
      </c>
      <c r="X1245" s="117">
        <f>U1245*1.8</f>
        <v>156.92580000000001</v>
      </c>
      <c r="Y1245" s="17">
        <v>159</v>
      </c>
      <c r="Z1245" s="17">
        <f>Y1245*8</f>
        <v>1272</v>
      </c>
      <c r="AA1245" s="17">
        <f>Y1245*3.5</f>
        <v>556.5</v>
      </c>
      <c r="AB1245" s="17">
        <f>Y1245*0.9</f>
        <v>143.1</v>
      </c>
    </row>
    <row r="1246" spans="1:28" s="17" customFormat="1" x14ac:dyDescent="0.25">
      <c r="E1246" s="18" t="s">
        <v>841</v>
      </c>
      <c r="G1246" s="10">
        <f>+F1246-O1246/5</f>
        <v>0</v>
      </c>
      <c r="H1246" s="11">
        <f>G1246*7%</f>
        <v>0</v>
      </c>
      <c r="I1246" s="11">
        <f>G1246+H1246</f>
        <v>0</v>
      </c>
      <c r="J1246" s="13"/>
      <c r="K1246" s="7">
        <f>I1246*J1246</f>
        <v>0</v>
      </c>
      <c r="L1246" s="5"/>
      <c r="M1246" s="13"/>
      <c r="P1246" s="13"/>
      <c r="Q1246" s="9">
        <f>N1246*P1246</f>
        <v>0</v>
      </c>
      <c r="R1246" s="7">
        <f>G1246*13</f>
        <v>0</v>
      </c>
      <c r="S1246" s="7">
        <f>+R1246+Q1246+K1246</f>
        <v>0</v>
      </c>
      <c r="U1246" s="7" t="e">
        <f>T1246/C1246</f>
        <v>#DIV/0!</v>
      </c>
      <c r="X1246" s="117" t="e">
        <f>U1246*1.8</f>
        <v>#DIV/0!</v>
      </c>
      <c r="Z1246" s="17">
        <f>Y1246*8</f>
        <v>0</v>
      </c>
      <c r="AA1246" s="17">
        <f>Y1246*3.5</f>
        <v>0</v>
      </c>
      <c r="AB1246" s="17">
        <f>Y1246*0.9</f>
        <v>0</v>
      </c>
    </row>
    <row r="1248" spans="1:28" s="17" customFormat="1" x14ac:dyDescent="0.25">
      <c r="A1248" s="17">
        <v>329</v>
      </c>
      <c r="B1248" s="17">
        <v>10</v>
      </c>
      <c r="C1248" s="17">
        <v>1</v>
      </c>
      <c r="D1248" s="17" t="s">
        <v>840</v>
      </c>
      <c r="E1248" s="17" t="s">
        <v>838</v>
      </c>
      <c r="F1248" s="17">
        <v>1.7</v>
      </c>
      <c r="G1248" s="10">
        <f>+F1248-O1248/5</f>
        <v>1.63</v>
      </c>
      <c r="H1248" s="11">
        <f>G1248*7%</f>
        <v>0.11410000000000001</v>
      </c>
      <c r="I1248" s="11">
        <f>G1248+H1248</f>
        <v>1.7441</v>
      </c>
      <c r="J1248" s="17">
        <v>18</v>
      </c>
      <c r="K1248" s="7">
        <f>I1248*J1248</f>
        <v>31.393799999999999</v>
      </c>
      <c r="L1248" s="10" t="s">
        <v>30</v>
      </c>
      <c r="M1248" s="17">
        <v>69</v>
      </c>
      <c r="N1248" s="17">
        <v>0.35</v>
      </c>
      <c r="O1248" s="13">
        <v>0.35</v>
      </c>
      <c r="P1248" s="13">
        <v>110</v>
      </c>
      <c r="Q1248" s="9">
        <f>N1248*P1248</f>
        <v>38.5</v>
      </c>
      <c r="R1248" s="7">
        <f>G1248*13</f>
        <v>21.189999999999998</v>
      </c>
      <c r="S1248" s="7">
        <f>+R1248+Q1248+K1248</f>
        <v>91.083799999999997</v>
      </c>
      <c r="T1248" s="7">
        <f>S1248+S1249</f>
        <v>91.083799999999997</v>
      </c>
      <c r="U1248" s="7">
        <f>T1248/C1248</f>
        <v>91.083799999999997</v>
      </c>
      <c r="X1248" s="117">
        <f>U1248*1.8</f>
        <v>163.95084</v>
      </c>
      <c r="Y1248" s="17">
        <v>159</v>
      </c>
      <c r="Z1248" s="17">
        <f>Y1248*8</f>
        <v>1272</v>
      </c>
      <c r="AA1248" s="17">
        <f>Y1248*3.5</f>
        <v>556.5</v>
      </c>
      <c r="AB1248" s="17">
        <f>Y1248*0.9</f>
        <v>143.1</v>
      </c>
    </row>
    <row r="1249" spans="1:28" s="17" customFormat="1" x14ac:dyDescent="0.25">
      <c r="E1249" s="18" t="s">
        <v>843</v>
      </c>
      <c r="G1249" s="10">
        <f>+F1249-O1249/5</f>
        <v>0</v>
      </c>
      <c r="H1249" s="11">
        <f>G1249*7%</f>
        <v>0</v>
      </c>
      <c r="I1249" s="11">
        <f>G1249+H1249</f>
        <v>0</v>
      </c>
      <c r="J1249" s="13"/>
      <c r="K1249" s="7">
        <f>I1249*J1249</f>
        <v>0</v>
      </c>
      <c r="L1249" s="5"/>
      <c r="M1249" s="13"/>
      <c r="P1249" s="13"/>
      <c r="Q1249" s="9">
        <f>N1249*P1249</f>
        <v>0</v>
      </c>
      <c r="R1249" s="7">
        <f>G1249*13</f>
        <v>0</v>
      </c>
      <c r="S1249" s="7">
        <f>+R1249+Q1249+K1249</f>
        <v>0</v>
      </c>
      <c r="U1249" s="7" t="e">
        <f>T1249/C1249</f>
        <v>#DIV/0!</v>
      </c>
      <c r="X1249" s="117" t="e">
        <f>U1249*1.8</f>
        <v>#DIV/0!</v>
      </c>
      <c r="Z1249" s="17">
        <f>Y1249*8</f>
        <v>0</v>
      </c>
      <c r="AA1249" s="17">
        <f>Y1249*3.5</f>
        <v>0</v>
      </c>
      <c r="AB1249" s="17">
        <f>Y1249*0.9</f>
        <v>0</v>
      </c>
    </row>
    <row r="1251" spans="1:28" s="17" customFormat="1" x14ac:dyDescent="0.25">
      <c r="A1251" s="17">
        <v>330</v>
      </c>
      <c r="B1251" s="17">
        <v>925</v>
      </c>
      <c r="C1251" s="17">
        <v>1</v>
      </c>
      <c r="D1251" s="17" t="s">
        <v>616</v>
      </c>
      <c r="E1251" s="17" t="s">
        <v>860</v>
      </c>
      <c r="F1251" s="17">
        <v>1.7</v>
      </c>
      <c r="G1251" s="10">
        <f>+F1251-O1251/5</f>
        <v>1.66</v>
      </c>
      <c r="H1251" s="11">
        <f>G1251*7%</f>
        <v>0.11620000000000001</v>
      </c>
      <c r="I1251" s="11">
        <f>G1251+H1251</f>
        <v>1.7762</v>
      </c>
      <c r="J1251" s="17">
        <v>1</v>
      </c>
      <c r="K1251" s="7">
        <f>I1251*J1251</f>
        <v>1.7762</v>
      </c>
      <c r="L1251" s="10" t="s">
        <v>32</v>
      </c>
      <c r="M1251" s="17">
        <v>80</v>
      </c>
      <c r="N1251" s="17">
        <v>0.2</v>
      </c>
      <c r="O1251" s="17">
        <v>0.2</v>
      </c>
      <c r="P1251" s="13">
        <v>85</v>
      </c>
      <c r="Q1251" s="9">
        <f>N1251*P1251</f>
        <v>17</v>
      </c>
      <c r="R1251" s="7">
        <f>G1251*6</f>
        <v>9.9599999999999991</v>
      </c>
      <c r="S1251" s="7">
        <f>+R1251+Q1251+K1251</f>
        <v>28.7362</v>
      </c>
      <c r="T1251" s="7">
        <f>S1251+S1252</f>
        <v>28.7362</v>
      </c>
      <c r="U1251" s="7">
        <f>T1251/C1251</f>
        <v>28.7362</v>
      </c>
      <c r="X1251" s="117">
        <f>U1251*1.8</f>
        <v>51.725160000000002</v>
      </c>
      <c r="Y1251" s="17">
        <v>49</v>
      </c>
      <c r="Z1251" s="17">
        <f>Y1251*8</f>
        <v>392</v>
      </c>
      <c r="AA1251" s="17">
        <f>Y1251*3.5</f>
        <v>171.5</v>
      </c>
      <c r="AB1251" s="17">
        <f>Y1251*0.9</f>
        <v>44.1</v>
      </c>
    </row>
    <row r="1252" spans="1:28" s="17" customFormat="1" x14ac:dyDescent="0.25">
      <c r="E1252" s="18" t="s">
        <v>844</v>
      </c>
      <c r="G1252" s="10">
        <f>+F1252-O1252/5</f>
        <v>0</v>
      </c>
      <c r="H1252" s="11">
        <f>G1252*7%</f>
        <v>0</v>
      </c>
      <c r="I1252" s="11">
        <f>G1252+H1252</f>
        <v>0</v>
      </c>
      <c r="J1252" s="13"/>
      <c r="K1252" s="7">
        <f>I1252*J1252</f>
        <v>0</v>
      </c>
      <c r="L1252" s="5"/>
      <c r="M1252" s="13"/>
      <c r="P1252" s="13"/>
      <c r="Q1252" s="9">
        <f>N1252*P1252</f>
        <v>0</v>
      </c>
      <c r="R1252" s="7">
        <f>G1252*13</f>
        <v>0</v>
      </c>
      <c r="S1252" s="7">
        <f>+R1252+Q1252+K1252</f>
        <v>0</v>
      </c>
      <c r="U1252" s="7" t="e">
        <f>T1252/C1252</f>
        <v>#DIV/0!</v>
      </c>
      <c r="X1252" s="117" t="e">
        <f>U1252*1.8</f>
        <v>#DIV/0!</v>
      </c>
      <c r="Z1252" s="17">
        <f>Y1252*8</f>
        <v>0</v>
      </c>
      <c r="AA1252" s="17">
        <f>Y1252*3.5</f>
        <v>0</v>
      </c>
      <c r="AB1252" s="17">
        <f>Y1252*0.9</f>
        <v>0</v>
      </c>
    </row>
    <row r="1254" spans="1:28" s="17" customFormat="1" x14ac:dyDescent="0.25">
      <c r="A1254" s="17">
        <v>331</v>
      </c>
      <c r="B1254" s="17">
        <v>10</v>
      </c>
      <c r="C1254" s="17">
        <v>1</v>
      </c>
      <c r="D1254" s="17" t="s">
        <v>616</v>
      </c>
      <c r="E1254" s="17" t="s">
        <v>842</v>
      </c>
      <c r="F1254" s="17">
        <v>3</v>
      </c>
      <c r="G1254" s="10">
        <f>+F1254-O1254/5</f>
        <v>2.96</v>
      </c>
      <c r="H1254" s="11">
        <f>G1254*7%</f>
        <v>0.20720000000000002</v>
      </c>
      <c r="I1254" s="11">
        <f>G1254+H1254</f>
        <v>3.1671999999999998</v>
      </c>
      <c r="J1254" s="17">
        <v>18</v>
      </c>
      <c r="K1254" s="7">
        <f>I1254*J1254</f>
        <v>57.009599999999999</v>
      </c>
      <c r="L1254" s="10" t="s">
        <v>30</v>
      </c>
      <c r="M1254" s="17">
        <v>18</v>
      </c>
      <c r="N1254" s="17">
        <v>0.2</v>
      </c>
      <c r="O1254" s="17">
        <v>0.2</v>
      </c>
      <c r="P1254" s="13">
        <v>200</v>
      </c>
      <c r="Q1254" s="9">
        <f>N1254*P1254</f>
        <v>40</v>
      </c>
      <c r="R1254" s="7">
        <f>G1254*13</f>
        <v>38.479999999999997</v>
      </c>
      <c r="S1254" s="7">
        <f>+R1254+Q1254+K1254</f>
        <v>135.4896</v>
      </c>
      <c r="T1254" s="7">
        <f>S1254+S1255</f>
        <v>135.4896</v>
      </c>
      <c r="U1254" s="7">
        <f>T1254/C1254</f>
        <v>135.4896</v>
      </c>
      <c r="X1254" s="117">
        <f>U1254*1.8</f>
        <v>243.88128</v>
      </c>
      <c r="Y1254" s="17">
        <v>239</v>
      </c>
      <c r="Z1254" s="17">
        <f>Y1254*8</f>
        <v>1912</v>
      </c>
      <c r="AA1254" s="17">
        <f>Y1254*3.5</f>
        <v>836.5</v>
      </c>
      <c r="AB1254" s="17">
        <f>Y1254*0.9</f>
        <v>215.1</v>
      </c>
    </row>
    <row r="1255" spans="1:28" s="17" customFormat="1" x14ac:dyDescent="0.25">
      <c r="E1255" s="18" t="s">
        <v>845</v>
      </c>
      <c r="G1255" s="10">
        <f>+F1255-O1255/5</f>
        <v>0</v>
      </c>
      <c r="H1255" s="11">
        <f>G1255*7%</f>
        <v>0</v>
      </c>
      <c r="I1255" s="11">
        <f>G1255+H1255</f>
        <v>0</v>
      </c>
      <c r="J1255" s="13"/>
      <c r="K1255" s="7">
        <f>I1255*J1255</f>
        <v>0</v>
      </c>
      <c r="L1255" s="5"/>
      <c r="M1255" s="13"/>
      <c r="P1255" s="13"/>
      <c r="Q1255" s="9">
        <f>N1255*P1255</f>
        <v>0</v>
      </c>
      <c r="R1255" s="7">
        <f>G1255*13</f>
        <v>0</v>
      </c>
      <c r="S1255" s="7">
        <f>+R1255+Q1255+K1255</f>
        <v>0</v>
      </c>
      <c r="U1255" s="7" t="e">
        <f>T1255/C1255</f>
        <v>#DIV/0!</v>
      </c>
      <c r="X1255" s="117" t="e">
        <f>U1255*1.8</f>
        <v>#DIV/0!</v>
      </c>
      <c r="Z1255" s="17">
        <f>Y1255*8</f>
        <v>0</v>
      </c>
      <c r="AA1255" s="17">
        <f>Y1255*3.5</f>
        <v>0</v>
      </c>
      <c r="AB1255" s="17">
        <f>Y1255*0.9</f>
        <v>0</v>
      </c>
    </row>
    <row r="1257" spans="1:28" s="17" customFormat="1" x14ac:dyDescent="0.25">
      <c r="A1257" s="17">
        <v>332</v>
      </c>
      <c r="B1257" s="17">
        <v>10</v>
      </c>
      <c r="C1257" s="17">
        <v>1</v>
      </c>
      <c r="D1257" s="17" t="s">
        <v>616</v>
      </c>
      <c r="E1257" s="17" t="s">
        <v>861</v>
      </c>
      <c r="F1257" s="17">
        <v>3.3</v>
      </c>
      <c r="G1257" s="10">
        <f>+F1257-O1257/5</f>
        <v>3.26</v>
      </c>
      <c r="H1257" s="11">
        <f>G1257*7%</f>
        <v>0.22820000000000001</v>
      </c>
      <c r="I1257" s="11">
        <f>G1257+H1257</f>
        <v>3.4882</v>
      </c>
      <c r="J1257" s="17">
        <v>18</v>
      </c>
      <c r="K1257" s="7">
        <f>I1257*J1257</f>
        <v>62.787599999999998</v>
      </c>
      <c r="L1257" s="10" t="s">
        <v>30</v>
      </c>
      <c r="M1257" s="17">
        <v>18</v>
      </c>
      <c r="N1257" s="17">
        <v>0.2</v>
      </c>
      <c r="O1257" s="17">
        <v>0.2</v>
      </c>
      <c r="P1257" s="13">
        <v>200</v>
      </c>
      <c r="Q1257" s="9">
        <f>N1257*P1257</f>
        <v>40</v>
      </c>
      <c r="R1257" s="7">
        <f>G1257*13</f>
        <v>42.379999999999995</v>
      </c>
      <c r="S1257" s="7">
        <f>+R1257+Q1257+K1257</f>
        <v>145.16759999999999</v>
      </c>
      <c r="T1257" s="7">
        <f>S1257+S1258</f>
        <v>145.16759999999999</v>
      </c>
      <c r="U1257" s="7">
        <f>T1257/C1257</f>
        <v>145.16759999999999</v>
      </c>
      <c r="X1257" s="117">
        <f>U1257*1.8</f>
        <v>261.30167999999998</v>
      </c>
      <c r="Y1257" s="17">
        <v>259</v>
      </c>
      <c r="Z1257" s="17">
        <f>Y1257*8</f>
        <v>2072</v>
      </c>
      <c r="AA1257" s="17">
        <f>Y1257*3.5</f>
        <v>906.5</v>
      </c>
      <c r="AB1257" s="17">
        <f>Y1257*0.9</f>
        <v>233.1</v>
      </c>
    </row>
    <row r="1258" spans="1:28" s="17" customFormat="1" x14ac:dyDescent="0.25">
      <c r="E1258" s="18" t="s">
        <v>846</v>
      </c>
      <c r="G1258" s="10">
        <f>+F1258-O1258/5</f>
        <v>0</v>
      </c>
      <c r="H1258" s="11">
        <f>G1258*7%</f>
        <v>0</v>
      </c>
      <c r="I1258" s="11">
        <f>G1258+H1258</f>
        <v>0</v>
      </c>
      <c r="J1258" s="13"/>
      <c r="K1258" s="7">
        <f>I1258*J1258</f>
        <v>0</v>
      </c>
      <c r="L1258" s="5"/>
      <c r="M1258" s="13"/>
      <c r="P1258" s="13"/>
      <c r="Q1258" s="9">
        <f>N1258*P1258</f>
        <v>0</v>
      </c>
      <c r="R1258" s="7">
        <f>G1258*13</f>
        <v>0</v>
      </c>
      <c r="S1258" s="7">
        <f>+R1258+Q1258+K1258</f>
        <v>0</v>
      </c>
      <c r="U1258" s="7" t="e">
        <f>T1258/C1258</f>
        <v>#DIV/0!</v>
      </c>
      <c r="X1258" s="117" t="e">
        <f>U1258*1.8</f>
        <v>#DIV/0!</v>
      </c>
      <c r="Z1258" s="17">
        <f>Y1258*8</f>
        <v>0</v>
      </c>
      <c r="AA1258" s="17">
        <f>Y1258*3.5</f>
        <v>0</v>
      </c>
      <c r="AB1258" s="17">
        <f>Y1258*0.9</f>
        <v>0</v>
      </c>
    </row>
    <row r="1260" spans="1:28" s="17" customFormat="1" x14ac:dyDescent="0.25">
      <c r="A1260" s="17">
        <v>333</v>
      </c>
      <c r="B1260" s="17">
        <v>925</v>
      </c>
      <c r="C1260" s="17">
        <v>1</v>
      </c>
      <c r="D1260" s="17" t="s">
        <v>616</v>
      </c>
      <c r="E1260" s="17" t="s">
        <v>862</v>
      </c>
      <c r="F1260" s="17">
        <v>2.6</v>
      </c>
      <c r="G1260" s="10">
        <f>+F1260-O1260/5</f>
        <v>2.54</v>
      </c>
      <c r="H1260" s="11">
        <f>G1260*7%</f>
        <v>0.17780000000000001</v>
      </c>
      <c r="I1260" s="11">
        <f>G1260+H1260</f>
        <v>2.7178</v>
      </c>
      <c r="J1260" s="17">
        <v>1</v>
      </c>
      <c r="K1260" s="7">
        <f>I1260*J1260</f>
        <v>2.7178</v>
      </c>
      <c r="L1260" s="10" t="s">
        <v>30</v>
      </c>
      <c r="M1260" s="17">
        <v>112</v>
      </c>
      <c r="N1260" s="17">
        <v>0.3</v>
      </c>
      <c r="O1260" s="17">
        <v>0.3</v>
      </c>
      <c r="P1260" s="13">
        <v>85</v>
      </c>
      <c r="Q1260" s="9">
        <f>N1260*P1260</f>
        <v>25.5</v>
      </c>
      <c r="R1260" s="7">
        <f>G1260*6</f>
        <v>15.24</v>
      </c>
      <c r="S1260" s="7">
        <f>+R1260+Q1260+K1260</f>
        <v>43.457799999999999</v>
      </c>
      <c r="T1260" s="7">
        <f>S1260+S1261</f>
        <v>43.457799999999999</v>
      </c>
      <c r="U1260" s="7">
        <f>T1260/C1260</f>
        <v>43.457799999999999</v>
      </c>
      <c r="X1260" s="117">
        <f>U1260*1.8</f>
        <v>78.224040000000002</v>
      </c>
      <c r="Y1260" s="17">
        <v>79</v>
      </c>
      <c r="Z1260" s="17">
        <f>Y1260*8</f>
        <v>632</v>
      </c>
      <c r="AA1260" s="17">
        <f>Y1260*3.5</f>
        <v>276.5</v>
      </c>
      <c r="AB1260" s="17">
        <f>Y1260*0.9</f>
        <v>71.100000000000009</v>
      </c>
    </row>
    <row r="1261" spans="1:28" s="17" customFormat="1" x14ac:dyDescent="0.25">
      <c r="E1261" s="18" t="s">
        <v>847</v>
      </c>
      <c r="G1261" s="10">
        <f>+F1261-O1261/5</f>
        <v>0</v>
      </c>
      <c r="H1261" s="11">
        <f>G1261*7%</f>
        <v>0</v>
      </c>
      <c r="I1261" s="11">
        <f>G1261+H1261</f>
        <v>0</v>
      </c>
      <c r="J1261" s="13"/>
      <c r="K1261" s="7">
        <f>I1261*J1261</f>
        <v>0</v>
      </c>
      <c r="L1261" s="5"/>
      <c r="M1261" s="13"/>
      <c r="P1261" s="13"/>
      <c r="Q1261" s="9">
        <f>N1261*P1261</f>
        <v>0</v>
      </c>
      <c r="R1261" s="7">
        <f>G1261*13</f>
        <v>0</v>
      </c>
      <c r="S1261" s="7">
        <f>+R1261+Q1261+K1261</f>
        <v>0</v>
      </c>
      <c r="U1261" s="7" t="e">
        <f>T1261/C1261</f>
        <v>#DIV/0!</v>
      </c>
      <c r="X1261" s="117" t="e">
        <f>U1261*1.8</f>
        <v>#DIV/0!</v>
      </c>
      <c r="Z1261" s="17">
        <f>Y1261*8</f>
        <v>0</v>
      </c>
      <c r="AA1261" s="17">
        <f>Y1261*3.5</f>
        <v>0</v>
      </c>
      <c r="AB1261" s="17">
        <f>Y1261*0.9</f>
        <v>0</v>
      </c>
    </row>
    <row r="1263" spans="1:28" s="17" customFormat="1" x14ac:dyDescent="0.25">
      <c r="A1263" s="17">
        <v>334</v>
      </c>
      <c r="B1263" s="17">
        <v>14</v>
      </c>
      <c r="C1263" s="17">
        <v>1</v>
      </c>
      <c r="D1263" s="17" t="s">
        <v>616</v>
      </c>
      <c r="E1263" s="17" t="s">
        <v>863</v>
      </c>
      <c r="F1263" s="17">
        <v>3</v>
      </c>
      <c r="G1263" s="10">
        <f>+F1263-O1263/5</f>
        <v>2.91</v>
      </c>
      <c r="H1263" s="11">
        <f>G1263*7%</f>
        <v>0.20370000000000002</v>
      </c>
      <c r="I1263" s="11">
        <f>G1263+H1263</f>
        <v>3.1137000000000001</v>
      </c>
      <c r="J1263" s="17">
        <v>27</v>
      </c>
      <c r="K1263" s="7">
        <f>I1263*J1263</f>
        <v>84.069900000000004</v>
      </c>
      <c r="L1263" s="10" t="s">
        <v>30</v>
      </c>
      <c r="M1263" s="17">
        <v>64</v>
      </c>
      <c r="N1263" s="17">
        <v>0.45</v>
      </c>
      <c r="O1263" s="17">
        <v>0.45</v>
      </c>
      <c r="P1263" s="13">
        <v>185</v>
      </c>
      <c r="Q1263" s="9">
        <f>N1263*P1263</f>
        <v>83.25</v>
      </c>
      <c r="R1263" s="7">
        <f>G1263*13</f>
        <v>37.83</v>
      </c>
      <c r="S1263" s="7">
        <f>+R1263+Q1263+K1263</f>
        <v>205.1499</v>
      </c>
      <c r="T1263" s="7">
        <f>S1263+S1264</f>
        <v>205.1499</v>
      </c>
      <c r="U1263" s="7">
        <f>T1263/C1263</f>
        <v>205.1499</v>
      </c>
      <c r="X1263" s="117">
        <f>U1263*1.8</f>
        <v>369.26982000000004</v>
      </c>
      <c r="Y1263" s="17">
        <v>369</v>
      </c>
      <c r="Z1263" s="17">
        <f>Y1263*8</f>
        <v>2952</v>
      </c>
      <c r="AA1263" s="17">
        <f>Y1263*3.5</f>
        <v>1291.5</v>
      </c>
      <c r="AB1263" s="17">
        <f>Y1263*0.9</f>
        <v>332.1</v>
      </c>
    </row>
    <row r="1264" spans="1:28" s="17" customFormat="1" x14ac:dyDescent="0.25">
      <c r="E1264" s="18" t="s">
        <v>848</v>
      </c>
      <c r="G1264" s="10">
        <f>+F1264-O1264/5</f>
        <v>0</v>
      </c>
      <c r="H1264" s="11">
        <f>G1264*7%</f>
        <v>0</v>
      </c>
      <c r="I1264" s="11">
        <f>G1264+H1264</f>
        <v>0</v>
      </c>
      <c r="J1264" s="13"/>
      <c r="K1264" s="7">
        <f>I1264*J1264</f>
        <v>0</v>
      </c>
      <c r="L1264" s="5"/>
      <c r="M1264" s="13"/>
      <c r="P1264" s="13"/>
      <c r="Q1264" s="9">
        <f>N1264*P1264</f>
        <v>0</v>
      </c>
      <c r="R1264" s="7">
        <f>G1264*13</f>
        <v>0</v>
      </c>
      <c r="S1264" s="7">
        <f>+R1264+Q1264+K1264</f>
        <v>0</v>
      </c>
      <c r="U1264" s="7" t="e">
        <f>T1264/C1264</f>
        <v>#DIV/0!</v>
      </c>
      <c r="X1264" s="117" t="e">
        <f>U1264*1.8</f>
        <v>#DIV/0!</v>
      </c>
      <c r="Z1264" s="17">
        <f>Y1264*8</f>
        <v>0</v>
      </c>
      <c r="AA1264" s="17">
        <f>Y1264*3.5</f>
        <v>0</v>
      </c>
      <c r="AB1264" s="17">
        <f>Y1264*0.9</f>
        <v>0</v>
      </c>
    </row>
    <row r="1266" spans="1:28" s="17" customFormat="1" x14ac:dyDescent="0.25">
      <c r="A1266" s="17">
        <v>335</v>
      </c>
      <c r="B1266" s="17">
        <v>14</v>
      </c>
      <c r="C1266" s="17">
        <v>1</v>
      </c>
      <c r="D1266" s="17" t="s">
        <v>616</v>
      </c>
      <c r="E1266" s="17" t="s">
        <v>864</v>
      </c>
      <c r="F1266" s="17">
        <v>3.2</v>
      </c>
      <c r="G1266" s="10">
        <f>+F1266-O1266/5</f>
        <v>2.71</v>
      </c>
      <c r="H1266" s="11">
        <f>G1266*7%</f>
        <v>0.18970000000000001</v>
      </c>
      <c r="I1266" s="11">
        <f>G1266+H1266</f>
        <v>2.8997000000000002</v>
      </c>
      <c r="J1266" s="17">
        <v>27</v>
      </c>
      <c r="K1266" s="7">
        <f>I1266*J1266</f>
        <v>78.291899999999998</v>
      </c>
      <c r="L1266" s="10" t="s">
        <v>32</v>
      </c>
      <c r="M1266" s="17">
        <v>14</v>
      </c>
      <c r="N1266" s="17">
        <v>2.4500000000000002</v>
      </c>
      <c r="O1266" s="17">
        <v>2.4500000000000002</v>
      </c>
      <c r="P1266" s="13">
        <v>60</v>
      </c>
      <c r="Q1266" s="9">
        <f>N1266*P1266</f>
        <v>147</v>
      </c>
      <c r="R1266" s="7">
        <f>G1266*13</f>
        <v>35.229999999999997</v>
      </c>
      <c r="S1266" s="7">
        <f>+R1266+Q1266+K1266</f>
        <v>260.52189999999996</v>
      </c>
      <c r="T1266" s="7">
        <f>S1266+S1267</f>
        <v>260.52189999999996</v>
      </c>
      <c r="U1266" s="7">
        <f>T1266/C1266</f>
        <v>260.52189999999996</v>
      </c>
      <c r="X1266" s="117">
        <f>U1266*1.8</f>
        <v>468.93941999999993</v>
      </c>
      <c r="Y1266" s="17">
        <v>469</v>
      </c>
      <c r="Z1266" s="17">
        <f>Y1266*8</f>
        <v>3752</v>
      </c>
      <c r="AA1266" s="17">
        <f>Y1266*3.5</f>
        <v>1641.5</v>
      </c>
      <c r="AB1266" s="17">
        <f>Y1266*0.9</f>
        <v>422.1</v>
      </c>
    </row>
    <row r="1267" spans="1:28" s="17" customFormat="1" x14ac:dyDescent="0.25">
      <c r="E1267" s="18" t="s">
        <v>849</v>
      </c>
      <c r="G1267" s="10">
        <f>+F1267-O1267/5</f>
        <v>0</v>
      </c>
      <c r="H1267" s="11">
        <f>G1267*7%</f>
        <v>0</v>
      </c>
      <c r="I1267" s="11">
        <f>G1267+H1267</f>
        <v>0</v>
      </c>
      <c r="J1267" s="13"/>
      <c r="K1267" s="7">
        <f>I1267*J1267</f>
        <v>0</v>
      </c>
      <c r="L1267" s="5"/>
      <c r="M1267" s="13"/>
      <c r="P1267" s="13"/>
      <c r="Q1267" s="9">
        <f>N1267*P1267</f>
        <v>0</v>
      </c>
      <c r="R1267" s="7">
        <f>G1267*13</f>
        <v>0</v>
      </c>
      <c r="S1267" s="7">
        <f>+R1267+Q1267+K1267</f>
        <v>0</v>
      </c>
      <c r="U1267" s="7" t="e">
        <f>T1267/C1267</f>
        <v>#DIV/0!</v>
      </c>
      <c r="X1267" s="117" t="e">
        <f>U1267*1.8</f>
        <v>#DIV/0!</v>
      </c>
      <c r="Z1267" s="17">
        <f>Y1267*8</f>
        <v>0</v>
      </c>
      <c r="AA1267" s="17">
        <f>Y1267*3.5</f>
        <v>0</v>
      </c>
      <c r="AB1267" s="17">
        <f>Y1267*0.9</f>
        <v>0</v>
      </c>
    </row>
    <row r="1269" spans="1:28" s="17" customFormat="1" x14ac:dyDescent="0.25">
      <c r="A1269" s="17">
        <v>336</v>
      </c>
      <c r="B1269" s="17">
        <v>925</v>
      </c>
      <c r="C1269" s="17">
        <v>1</v>
      </c>
      <c r="D1269" s="17" t="s">
        <v>616</v>
      </c>
      <c r="E1269" s="17" t="s">
        <v>865</v>
      </c>
      <c r="F1269" s="17">
        <v>1.5</v>
      </c>
      <c r="G1269" s="10">
        <f>+F1269-O1269/5</f>
        <v>1.47</v>
      </c>
      <c r="H1269" s="11">
        <f>G1269*7%</f>
        <v>0.10290000000000001</v>
      </c>
      <c r="I1269" s="11">
        <f>G1269+H1269</f>
        <v>1.5729</v>
      </c>
      <c r="J1269" s="17">
        <v>1</v>
      </c>
      <c r="K1269" s="7">
        <f>I1269*J1269</f>
        <v>1.5729</v>
      </c>
      <c r="L1269" s="10" t="s">
        <v>30</v>
      </c>
      <c r="M1269" s="17">
        <v>24</v>
      </c>
      <c r="N1269" s="17">
        <v>0.15</v>
      </c>
      <c r="O1269" s="17">
        <v>0.15</v>
      </c>
      <c r="P1269" s="13">
        <v>85</v>
      </c>
      <c r="Q1269" s="9">
        <f>N1269*P1269</f>
        <v>12.75</v>
      </c>
      <c r="R1269" s="7">
        <f>G1269*6</f>
        <v>8.82</v>
      </c>
      <c r="S1269" s="7">
        <f>+R1269+Q1269+K1269</f>
        <v>23.142900000000001</v>
      </c>
      <c r="T1269" s="7">
        <f>S1269+S1270</f>
        <v>23.142900000000001</v>
      </c>
      <c r="U1269" s="7">
        <f>T1269/C1269</f>
        <v>23.142900000000001</v>
      </c>
      <c r="X1269" s="117">
        <f>U1269*1.8</f>
        <v>41.657220000000002</v>
      </c>
      <c r="Y1269" s="17">
        <v>39</v>
      </c>
      <c r="Z1269" s="17">
        <f>Y1269*8</f>
        <v>312</v>
      </c>
      <c r="AA1269" s="17">
        <f>Y1269*3.5</f>
        <v>136.5</v>
      </c>
      <c r="AB1269" s="17">
        <f>Y1269*0.9</f>
        <v>35.1</v>
      </c>
    </row>
    <row r="1270" spans="1:28" s="17" customFormat="1" x14ac:dyDescent="0.25">
      <c r="E1270" s="18" t="s">
        <v>850</v>
      </c>
      <c r="G1270" s="10">
        <f>+F1270-O1270/5</f>
        <v>0</v>
      </c>
      <c r="H1270" s="11">
        <f>G1270*7%</f>
        <v>0</v>
      </c>
      <c r="I1270" s="11">
        <f>G1270+H1270</f>
        <v>0</v>
      </c>
      <c r="J1270" s="13"/>
      <c r="K1270" s="7">
        <f>I1270*J1270</f>
        <v>0</v>
      </c>
      <c r="L1270" s="5"/>
      <c r="M1270" s="13"/>
      <c r="P1270" s="13"/>
      <c r="Q1270" s="9">
        <f>N1270*P1270</f>
        <v>0</v>
      </c>
      <c r="R1270" s="7">
        <f>G1270*13</f>
        <v>0</v>
      </c>
      <c r="S1270" s="7">
        <f>+R1270+Q1270+K1270</f>
        <v>0</v>
      </c>
      <c r="U1270" s="7" t="e">
        <f>T1270/C1270</f>
        <v>#DIV/0!</v>
      </c>
      <c r="X1270" s="117" t="e">
        <f>U1270*1.8</f>
        <v>#DIV/0!</v>
      </c>
      <c r="Z1270" s="17">
        <f>Y1270*8</f>
        <v>0</v>
      </c>
      <c r="AA1270" s="17">
        <f>Y1270*3.5</f>
        <v>0</v>
      </c>
      <c r="AB1270" s="17">
        <f>Y1270*0.9</f>
        <v>0</v>
      </c>
    </row>
    <row r="1272" spans="1:28" s="17" customFormat="1" x14ac:dyDescent="0.25">
      <c r="A1272" s="17">
        <v>337</v>
      </c>
      <c r="B1272" s="17">
        <v>925</v>
      </c>
      <c r="C1272" s="17">
        <v>1</v>
      </c>
      <c r="D1272" s="17" t="s">
        <v>616</v>
      </c>
      <c r="E1272" s="17" t="s">
        <v>866</v>
      </c>
      <c r="F1272" s="17">
        <v>1.7</v>
      </c>
      <c r="G1272" s="10">
        <f>+F1272-O1272/5</f>
        <v>1.694</v>
      </c>
      <c r="H1272" s="11">
        <f>G1272*7%</f>
        <v>0.11858</v>
      </c>
      <c r="I1272" s="11">
        <f>G1272+H1272</f>
        <v>1.8125799999999999</v>
      </c>
      <c r="J1272" s="17">
        <v>1</v>
      </c>
      <c r="K1272" s="7">
        <f>I1272*J1272</f>
        <v>1.8125799999999999</v>
      </c>
      <c r="L1272" s="10" t="s">
        <v>30</v>
      </c>
      <c r="M1272" s="17">
        <v>8</v>
      </c>
      <c r="N1272" s="17">
        <v>0.03</v>
      </c>
      <c r="O1272" s="17">
        <v>0.03</v>
      </c>
      <c r="P1272" s="13">
        <v>85</v>
      </c>
      <c r="Q1272" s="9">
        <f>N1272*P1272</f>
        <v>2.5499999999999998</v>
      </c>
      <c r="R1272" s="7">
        <f>G1272*6</f>
        <v>10.164</v>
      </c>
      <c r="S1272" s="7">
        <f>+R1272+Q1272+K1272</f>
        <v>14.526579999999999</v>
      </c>
      <c r="T1272" s="7">
        <f>S1272+S1273</f>
        <v>14.526579999999999</v>
      </c>
      <c r="U1272" s="7">
        <f>T1272/C1272</f>
        <v>14.526579999999999</v>
      </c>
      <c r="X1272" s="117">
        <f>U1272*1.8</f>
        <v>26.147843999999999</v>
      </c>
      <c r="Y1272" s="17">
        <v>29</v>
      </c>
      <c r="Z1272" s="17">
        <f>Y1272*8</f>
        <v>232</v>
      </c>
      <c r="AA1272" s="17">
        <f>Y1272*3.5</f>
        <v>101.5</v>
      </c>
      <c r="AB1272" s="17">
        <f>Y1272*0.9</f>
        <v>26.1</v>
      </c>
    </row>
    <row r="1273" spans="1:28" s="17" customFormat="1" x14ac:dyDescent="0.25">
      <c r="E1273" s="18" t="s">
        <v>851</v>
      </c>
      <c r="G1273" s="10">
        <f>+F1273-O1273/5</f>
        <v>0</v>
      </c>
      <c r="H1273" s="11">
        <f>G1273*7%</f>
        <v>0</v>
      </c>
      <c r="I1273" s="11">
        <f>G1273+H1273</f>
        <v>0</v>
      </c>
      <c r="J1273" s="13"/>
      <c r="K1273" s="7">
        <f>I1273*J1273</f>
        <v>0</v>
      </c>
      <c r="L1273" s="5"/>
      <c r="M1273" s="13"/>
      <c r="P1273" s="13"/>
      <c r="Q1273" s="9">
        <f>N1273*P1273</f>
        <v>0</v>
      </c>
      <c r="R1273" s="7">
        <f>G1273*13</f>
        <v>0</v>
      </c>
      <c r="S1273" s="7">
        <f>+R1273+Q1273+K1273</f>
        <v>0</v>
      </c>
      <c r="U1273" s="7" t="e">
        <f>T1273/C1273</f>
        <v>#DIV/0!</v>
      </c>
      <c r="X1273" s="117" t="e">
        <f>U1273*1.8</f>
        <v>#DIV/0!</v>
      </c>
      <c r="Z1273" s="17">
        <f>Y1273*8</f>
        <v>0</v>
      </c>
      <c r="AA1273" s="17">
        <f>Y1273*3.5</f>
        <v>0</v>
      </c>
      <c r="AB1273" s="17">
        <f>Y1273*0.9</f>
        <v>0</v>
      </c>
    </row>
    <row r="1275" spans="1:28" s="17" customFormat="1" x14ac:dyDescent="0.25">
      <c r="A1275" s="17">
        <v>338</v>
      </c>
      <c r="B1275" s="17">
        <v>14</v>
      </c>
      <c r="C1275" s="17">
        <v>1</v>
      </c>
      <c r="D1275" s="17" t="s">
        <v>612</v>
      </c>
      <c r="E1275" s="17" t="s">
        <v>867</v>
      </c>
      <c r="F1275" s="17">
        <v>2.1</v>
      </c>
      <c r="G1275" s="10">
        <f>+F1275-O1275/5</f>
        <v>2.0500000000000003</v>
      </c>
      <c r="H1275" s="11">
        <f>G1275*7%</f>
        <v>0.14350000000000004</v>
      </c>
      <c r="I1275" s="11">
        <f>G1275+H1275</f>
        <v>2.1935000000000002</v>
      </c>
      <c r="J1275" s="17">
        <v>27</v>
      </c>
      <c r="K1275" s="7">
        <f>I1275*J1275</f>
        <v>59.224500000000006</v>
      </c>
      <c r="L1275" s="10" t="s">
        <v>30</v>
      </c>
      <c r="M1275" s="17">
        <v>16</v>
      </c>
      <c r="N1275" s="17">
        <v>0.25</v>
      </c>
      <c r="O1275" s="17">
        <v>0.25</v>
      </c>
      <c r="P1275" s="13">
        <v>260</v>
      </c>
      <c r="Q1275" s="9">
        <f>N1275*P1275</f>
        <v>65</v>
      </c>
      <c r="R1275" s="7">
        <f>G1275*13</f>
        <v>26.650000000000002</v>
      </c>
      <c r="S1275" s="7">
        <f>+R1275+Q1275+K1275</f>
        <v>150.87450000000001</v>
      </c>
      <c r="T1275" s="7">
        <f>S1275+S1276</f>
        <v>150.87450000000001</v>
      </c>
      <c r="U1275" s="7">
        <f>T1275/C1275</f>
        <v>150.87450000000001</v>
      </c>
      <c r="X1275" s="117">
        <f>U1275*1.8</f>
        <v>271.57410000000004</v>
      </c>
      <c r="Y1275" s="17">
        <v>269</v>
      </c>
      <c r="Z1275" s="17">
        <f>Y1275*8</f>
        <v>2152</v>
      </c>
      <c r="AA1275" s="17">
        <f>Y1275*3.5</f>
        <v>941.5</v>
      </c>
      <c r="AB1275" s="17">
        <f>Y1275*0.9</f>
        <v>242.1</v>
      </c>
    </row>
    <row r="1276" spans="1:28" s="17" customFormat="1" x14ac:dyDescent="0.25">
      <c r="E1276" s="18" t="s">
        <v>852</v>
      </c>
      <c r="G1276" s="10">
        <f>+F1276-O1276/5</f>
        <v>0</v>
      </c>
      <c r="H1276" s="11">
        <f>G1276*7%</f>
        <v>0</v>
      </c>
      <c r="I1276" s="11">
        <f>G1276+H1276</f>
        <v>0</v>
      </c>
      <c r="J1276" s="13"/>
      <c r="K1276" s="7">
        <f>I1276*J1276</f>
        <v>0</v>
      </c>
      <c r="L1276" s="5"/>
      <c r="M1276" s="13"/>
      <c r="P1276" s="13"/>
      <c r="Q1276" s="9">
        <f>N1276*P1276</f>
        <v>0</v>
      </c>
      <c r="R1276" s="7">
        <f>G1276*13</f>
        <v>0</v>
      </c>
      <c r="S1276" s="7">
        <f>+R1276+Q1276+K1276</f>
        <v>0</v>
      </c>
      <c r="U1276" s="7" t="e">
        <f>T1276/C1276</f>
        <v>#DIV/0!</v>
      </c>
      <c r="X1276" s="117" t="e">
        <f>U1276*1.8</f>
        <v>#DIV/0!</v>
      </c>
      <c r="Z1276" s="17">
        <f>Y1276*8</f>
        <v>0</v>
      </c>
      <c r="AA1276" s="17">
        <f>Y1276*3.5</f>
        <v>0</v>
      </c>
      <c r="AB1276" s="17">
        <f>Y1276*0.9</f>
        <v>0</v>
      </c>
    </row>
    <row r="1278" spans="1:28" s="17" customFormat="1" x14ac:dyDescent="0.25">
      <c r="A1278" s="17">
        <v>339</v>
      </c>
      <c r="B1278" s="17">
        <v>10</v>
      </c>
      <c r="C1278" s="17">
        <v>1</v>
      </c>
      <c r="D1278" s="17" t="s">
        <v>612</v>
      </c>
      <c r="E1278" s="17" t="s">
        <v>894</v>
      </c>
      <c r="F1278" s="17">
        <v>0.9</v>
      </c>
      <c r="G1278" s="10">
        <f>+F1278-O1278/5</f>
        <v>0.88</v>
      </c>
      <c r="H1278" s="11">
        <f>G1278*7%</f>
        <v>6.1600000000000009E-2</v>
      </c>
      <c r="I1278" s="11">
        <f>G1278+H1278</f>
        <v>0.94159999999999999</v>
      </c>
      <c r="J1278" s="17">
        <v>18</v>
      </c>
      <c r="K1278" s="7">
        <f>I1278*J1278</f>
        <v>16.948799999999999</v>
      </c>
      <c r="L1278" s="10" t="s">
        <v>30</v>
      </c>
      <c r="M1278" s="17">
        <v>28</v>
      </c>
      <c r="N1278" s="17">
        <v>0.1</v>
      </c>
      <c r="O1278" s="17">
        <v>0.1</v>
      </c>
      <c r="P1278" s="13">
        <v>110</v>
      </c>
      <c r="Q1278" s="9">
        <f>N1278*P1278</f>
        <v>11</v>
      </c>
      <c r="R1278" s="7">
        <f>G1278*13</f>
        <v>11.44</v>
      </c>
      <c r="S1278" s="7">
        <f>+R1278+Q1278+K1278</f>
        <v>39.388799999999996</v>
      </c>
      <c r="T1278" s="7">
        <f>S1278+S1279</f>
        <v>39.388799999999996</v>
      </c>
      <c r="U1278" s="7">
        <f>T1278/C1278</f>
        <v>39.388799999999996</v>
      </c>
      <c r="X1278" s="117">
        <f>U1278*1.8</f>
        <v>70.899839999999998</v>
      </c>
      <c r="Y1278" s="17">
        <v>69</v>
      </c>
      <c r="Z1278" s="17">
        <f>Y1278*8</f>
        <v>552</v>
      </c>
      <c r="AA1278" s="17">
        <f>Y1278*3.5</f>
        <v>241.5</v>
      </c>
      <c r="AB1278" s="17">
        <f>Y1278*0.9</f>
        <v>62.1</v>
      </c>
    </row>
    <row r="1279" spans="1:28" s="17" customFormat="1" x14ac:dyDescent="0.25">
      <c r="E1279" s="18" t="s">
        <v>853</v>
      </c>
      <c r="G1279" s="10">
        <f>+F1279-O1279/5</f>
        <v>0</v>
      </c>
      <c r="H1279" s="11">
        <f>G1279*7%</f>
        <v>0</v>
      </c>
      <c r="I1279" s="11">
        <f>G1279+H1279</f>
        <v>0</v>
      </c>
      <c r="J1279" s="13"/>
      <c r="K1279" s="7">
        <f>I1279*J1279</f>
        <v>0</v>
      </c>
      <c r="L1279" s="5"/>
      <c r="M1279" s="13"/>
      <c r="P1279" s="13"/>
      <c r="Q1279" s="9">
        <f>N1279*P1279</f>
        <v>0</v>
      </c>
      <c r="R1279" s="7">
        <f>G1279*13</f>
        <v>0</v>
      </c>
      <c r="S1279" s="7">
        <f>+R1279+Q1279+K1279</f>
        <v>0</v>
      </c>
      <c r="U1279" s="7" t="e">
        <f>T1279/C1279</f>
        <v>#DIV/0!</v>
      </c>
      <c r="X1279" s="117" t="e">
        <f>U1279*1.8</f>
        <v>#DIV/0!</v>
      </c>
      <c r="Z1279" s="17">
        <f>Y1279*8</f>
        <v>0</v>
      </c>
      <c r="AA1279" s="17">
        <f>Y1279*3.5</f>
        <v>0</v>
      </c>
      <c r="AB1279" s="17">
        <f>Y1279*0.9</f>
        <v>0</v>
      </c>
    </row>
    <row r="1281" spans="1:28" s="17" customFormat="1" x14ac:dyDescent="0.25">
      <c r="A1281" s="17">
        <v>340</v>
      </c>
      <c r="B1281" s="17">
        <v>10</v>
      </c>
      <c r="C1281" s="17">
        <v>1</v>
      </c>
      <c r="D1281" s="17" t="s">
        <v>612</v>
      </c>
      <c r="E1281" s="17" t="s">
        <v>868</v>
      </c>
      <c r="F1281" s="17">
        <v>3</v>
      </c>
      <c r="G1281" s="10">
        <f>+F1281-O1281/5</f>
        <v>2.92</v>
      </c>
      <c r="H1281" s="11">
        <f>G1281*7%</f>
        <v>0.20440000000000003</v>
      </c>
      <c r="I1281" s="11">
        <f>G1281+H1281</f>
        <v>3.1244000000000001</v>
      </c>
      <c r="J1281" s="17">
        <v>18</v>
      </c>
      <c r="K1281" s="7">
        <f>I1281*J1281</f>
        <v>56.239200000000004</v>
      </c>
      <c r="L1281" s="10" t="s">
        <v>30</v>
      </c>
      <c r="M1281" s="17">
        <v>27</v>
      </c>
      <c r="N1281" s="17">
        <v>0.4</v>
      </c>
      <c r="O1281" s="17">
        <v>0.4</v>
      </c>
      <c r="P1281" s="13">
        <v>200</v>
      </c>
      <c r="Q1281" s="9">
        <f>N1281*P1281</f>
        <v>80</v>
      </c>
      <c r="R1281" s="7">
        <f>G1281*13</f>
        <v>37.96</v>
      </c>
      <c r="S1281" s="7">
        <f>+R1281+Q1281+K1281</f>
        <v>174.19920000000002</v>
      </c>
      <c r="T1281" s="7">
        <f>S1281+S1282</f>
        <v>174.19920000000002</v>
      </c>
      <c r="U1281" s="7">
        <f>T1281/C1281</f>
        <v>174.19920000000002</v>
      </c>
      <c r="X1281" s="117">
        <f>U1281*1.8</f>
        <v>313.55856000000006</v>
      </c>
      <c r="Y1281" s="17">
        <v>309</v>
      </c>
      <c r="Z1281" s="17">
        <f>Y1281*8</f>
        <v>2472</v>
      </c>
      <c r="AA1281" s="17">
        <f>Y1281*3.5</f>
        <v>1081.5</v>
      </c>
      <c r="AB1281" s="17">
        <f>Y1281*0.9</f>
        <v>278.10000000000002</v>
      </c>
    </row>
    <row r="1282" spans="1:28" s="17" customFormat="1" x14ac:dyDescent="0.25">
      <c r="E1282" s="18" t="s">
        <v>854</v>
      </c>
      <c r="G1282" s="10">
        <f>+F1282-O1282/5</f>
        <v>0</v>
      </c>
      <c r="H1282" s="11">
        <f>G1282*7%</f>
        <v>0</v>
      </c>
      <c r="I1282" s="11">
        <f>G1282+H1282</f>
        <v>0</v>
      </c>
      <c r="J1282" s="13"/>
      <c r="K1282" s="7">
        <f>I1282*J1282</f>
        <v>0</v>
      </c>
      <c r="L1282" s="5"/>
      <c r="M1282" s="13"/>
      <c r="P1282" s="13"/>
      <c r="Q1282" s="9">
        <f>N1282*P1282</f>
        <v>0</v>
      </c>
      <c r="R1282" s="7">
        <f>G1282*13</f>
        <v>0</v>
      </c>
      <c r="S1282" s="7">
        <f>+R1282+Q1282+K1282</f>
        <v>0</v>
      </c>
      <c r="U1282" s="7" t="e">
        <f>T1282/C1282</f>
        <v>#DIV/0!</v>
      </c>
      <c r="X1282" s="117" t="e">
        <f>U1282*1.8</f>
        <v>#DIV/0!</v>
      </c>
      <c r="Z1282" s="17">
        <f>Y1282*8</f>
        <v>0</v>
      </c>
      <c r="AA1282" s="17">
        <f>Y1282*3.5</f>
        <v>0</v>
      </c>
      <c r="AB1282" s="17">
        <f>Y1282*0.9</f>
        <v>0</v>
      </c>
    </row>
    <row r="1284" spans="1:28" s="17" customFormat="1" x14ac:dyDescent="0.25">
      <c r="A1284" s="17">
        <v>341</v>
      </c>
      <c r="B1284" s="17">
        <v>10</v>
      </c>
      <c r="C1284" s="17">
        <v>1</v>
      </c>
      <c r="D1284" s="17" t="s">
        <v>612</v>
      </c>
      <c r="E1284" s="17" t="s">
        <v>896</v>
      </c>
      <c r="F1284" s="17">
        <v>3</v>
      </c>
      <c r="G1284" s="10">
        <f>+F1284-O1284/5</f>
        <v>2.78</v>
      </c>
      <c r="H1284" s="11">
        <f>G1284*7%</f>
        <v>0.1946</v>
      </c>
      <c r="I1284" s="11">
        <f>G1284+H1284</f>
        <v>2.9745999999999997</v>
      </c>
      <c r="J1284" s="17">
        <v>18</v>
      </c>
      <c r="K1284" s="7">
        <f>I1284*J1284</f>
        <v>53.542799999999993</v>
      </c>
      <c r="L1284" s="10" t="s">
        <v>37</v>
      </c>
      <c r="M1284" s="17">
        <v>1</v>
      </c>
      <c r="N1284" s="17">
        <v>1</v>
      </c>
      <c r="O1284" s="13">
        <v>1.1000000000000001</v>
      </c>
      <c r="P1284" s="13">
        <v>60</v>
      </c>
      <c r="Q1284" s="9">
        <f>N1284*P1284</f>
        <v>60</v>
      </c>
      <c r="R1284" s="7">
        <f>G1284*13</f>
        <v>36.14</v>
      </c>
      <c r="S1284" s="7">
        <f>+R1284+Q1284+K1284</f>
        <v>149.68279999999999</v>
      </c>
      <c r="T1284" s="7">
        <f>S1284+S1285</f>
        <v>160.68279999999999</v>
      </c>
      <c r="U1284" s="7">
        <f>T1284/C1284</f>
        <v>160.68279999999999</v>
      </c>
      <c r="X1284" s="117">
        <f>U1284*1.8</f>
        <v>289.22904</v>
      </c>
      <c r="Y1284" s="17">
        <v>289</v>
      </c>
      <c r="Z1284" s="17">
        <f>Y1284*8</f>
        <v>2312</v>
      </c>
      <c r="AA1284" s="17">
        <f>Y1284*3.5</f>
        <v>1011.5</v>
      </c>
      <c r="AB1284" s="17">
        <f>Y1284*0.9</f>
        <v>260.10000000000002</v>
      </c>
    </row>
    <row r="1285" spans="1:28" s="17" customFormat="1" x14ac:dyDescent="0.25">
      <c r="E1285" s="105" t="s">
        <v>870</v>
      </c>
      <c r="G1285" s="10">
        <f>+F1285-O1285/5</f>
        <v>0</v>
      </c>
      <c r="H1285" s="11">
        <f>G1285*7%</f>
        <v>0</v>
      </c>
      <c r="I1285" s="11">
        <f>G1285+H1285</f>
        <v>0</v>
      </c>
      <c r="J1285" s="13"/>
      <c r="K1285" s="7">
        <f>I1285*J1285</f>
        <v>0</v>
      </c>
      <c r="L1285" s="5" t="s">
        <v>30</v>
      </c>
      <c r="M1285" s="13">
        <v>22</v>
      </c>
      <c r="N1285" s="17">
        <v>0.1</v>
      </c>
      <c r="P1285" s="13">
        <v>110</v>
      </c>
      <c r="Q1285" s="9">
        <f>N1285*P1285</f>
        <v>11</v>
      </c>
      <c r="R1285" s="7">
        <f>G1285*13</f>
        <v>0</v>
      </c>
      <c r="S1285" s="7">
        <f>+R1285+Q1285+K1285</f>
        <v>11</v>
      </c>
      <c r="U1285" s="7" t="e">
        <f>T1285/C1285</f>
        <v>#DIV/0!</v>
      </c>
      <c r="X1285" s="117" t="e">
        <f>U1285*1.8</f>
        <v>#DIV/0!</v>
      </c>
      <c r="Z1285" s="17">
        <f>Y1285*8</f>
        <v>0</v>
      </c>
      <c r="AA1285" s="17">
        <f>Y1285*3.5</f>
        <v>0</v>
      </c>
      <c r="AB1285" s="17">
        <f>Y1285*0.9</f>
        <v>0</v>
      </c>
    </row>
    <row r="1287" spans="1:28" s="17" customFormat="1" x14ac:dyDescent="0.25">
      <c r="A1287" s="17">
        <v>342</v>
      </c>
      <c r="B1287" s="17">
        <v>925</v>
      </c>
      <c r="C1287" s="17">
        <v>1</v>
      </c>
      <c r="D1287" s="17" t="s">
        <v>612</v>
      </c>
      <c r="E1287" s="17" t="s">
        <v>869</v>
      </c>
      <c r="F1287" s="17">
        <v>2.8</v>
      </c>
      <c r="G1287" s="10">
        <f>+F1287-O1287/5</f>
        <v>2.44</v>
      </c>
      <c r="H1287" s="11">
        <f>G1287*7%</f>
        <v>0.17080000000000001</v>
      </c>
      <c r="I1287" s="11">
        <f>G1287+H1287</f>
        <v>2.6107999999999998</v>
      </c>
      <c r="J1287" s="17">
        <v>1</v>
      </c>
      <c r="K1287" s="7">
        <f>I1287*J1287</f>
        <v>2.6107999999999998</v>
      </c>
      <c r="L1287" s="10" t="s">
        <v>158</v>
      </c>
      <c r="M1287" s="17">
        <v>1</v>
      </c>
      <c r="N1287" s="17">
        <v>1.5</v>
      </c>
      <c r="O1287" s="13">
        <v>1.8</v>
      </c>
      <c r="P1287" s="13">
        <v>50</v>
      </c>
      <c r="Q1287" s="9">
        <f>N1287*P1287</f>
        <v>75</v>
      </c>
      <c r="R1287" s="7">
        <f>G1287*6</f>
        <v>14.64</v>
      </c>
      <c r="S1287" s="7">
        <f>+R1287+Q1287+K1287</f>
        <v>92.250799999999998</v>
      </c>
      <c r="T1287" s="7">
        <f>S1287+S1288</f>
        <v>114.7508</v>
      </c>
      <c r="U1287" s="7">
        <f>T1287/C1287</f>
        <v>114.7508</v>
      </c>
      <c r="X1287" s="117">
        <f>U1287*1.8</f>
        <v>206.55144000000001</v>
      </c>
      <c r="Y1287" s="17">
        <v>209</v>
      </c>
      <c r="Z1287" s="17">
        <f>Y1287*8</f>
        <v>1672</v>
      </c>
      <c r="AA1287" s="17">
        <f>Y1287*3.5</f>
        <v>731.5</v>
      </c>
      <c r="AB1287" s="17">
        <f>Y1287*0.9</f>
        <v>188.1</v>
      </c>
    </row>
    <row r="1288" spans="1:28" s="17" customFormat="1" x14ac:dyDescent="0.25">
      <c r="E1288" s="105" t="s">
        <v>856</v>
      </c>
      <c r="G1288" s="10">
        <f>+F1288-O1288/5</f>
        <v>0</v>
      </c>
      <c r="H1288" s="11">
        <f>G1288*7%</f>
        <v>0</v>
      </c>
      <c r="I1288" s="11">
        <f>G1288+H1288</f>
        <v>0</v>
      </c>
      <c r="J1288" s="13"/>
      <c r="K1288" s="7">
        <f>I1288*J1288</f>
        <v>0</v>
      </c>
      <c r="L1288" s="5" t="s">
        <v>30</v>
      </c>
      <c r="M1288" s="13">
        <v>6</v>
      </c>
      <c r="N1288" s="17">
        <v>0.3</v>
      </c>
      <c r="P1288" s="13">
        <v>75</v>
      </c>
      <c r="Q1288" s="9">
        <f>N1288*P1288</f>
        <v>22.5</v>
      </c>
      <c r="R1288" s="7">
        <f>G1288*13</f>
        <v>0</v>
      </c>
      <c r="S1288" s="7">
        <f>+R1288+Q1288+K1288</f>
        <v>22.5</v>
      </c>
      <c r="U1288" s="7" t="e">
        <f>T1288/C1288</f>
        <v>#DIV/0!</v>
      </c>
      <c r="X1288" s="117" t="e">
        <f>U1288*1.8</f>
        <v>#DIV/0!</v>
      </c>
      <c r="Z1288" s="17">
        <f>Y1288*8</f>
        <v>0</v>
      </c>
      <c r="AA1288" s="17">
        <f>Y1288*3.5</f>
        <v>0</v>
      </c>
      <c r="AB1288" s="17">
        <f>Y1288*0.9</f>
        <v>0</v>
      </c>
    </row>
    <row r="1290" spans="1:28" s="17" customFormat="1" x14ac:dyDescent="0.25">
      <c r="A1290" s="17">
        <v>343</v>
      </c>
      <c r="B1290" s="17">
        <v>925</v>
      </c>
      <c r="C1290" s="17">
        <v>1</v>
      </c>
      <c r="D1290" s="17" t="s">
        <v>877</v>
      </c>
      <c r="E1290" s="17" t="s">
        <v>873</v>
      </c>
      <c r="F1290" s="17">
        <v>3.2</v>
      </c>
      <c r="G1290" s="10">
        <f>+F1290-O1290/5</f>
        <v>3</v>
      </c>
      <c r="H1290" s="11">
        <f>G1290*7%</f>
        <v>0.21000000000000002</v>
      </c>
      <c r="I1290" s="11">
        <f>G1290+H1290</f>
        <v>3.21</v>
      </c>
      <c r="J1290" s="17">
        <v>1</v>
      </c>
      <c r="K1290" s="7">
        <f>I1290*J1290</f>
        <v>3.21</v>
      </c>
      <c r="L1290" s="10" t="s">
        <v>32</v>
      </c>
      <c r="M1290" s="17">
        <v>24</v>
      </c>
      <c r="N1290" s="17">
        <v>1</v>
      </c>
      <c r="O1290" s="13">
        <v>1</v>
      </c>
      <c r="P1290" s="13">
        <v>55</v>
      </c>
      <c r="Q1290" s="9">
        <f>N1290*P1290</f>
        <v>55</v>
      </c>
      <c r="R1290" s="7">
        <f>G1290*6</f>
        <v>18</v>
      </c>
      <c r="S1290" s="7">
        <f>+R1290+Q1290+K1290</f>
        <v>76.209999999999994</v>
      </c>
      <c r="T1290" s="7">
        <f>S1290+S1291</f>
        <v>76.209999999999994</v>
      </c>
      <c r="U1290" s="7">
        <f>T1290/C1290</f>
        <v>76.209999999999994</v>
      </c>
      <c r="X1290" s="117">
        <f>U1290*1.8</f>
        <v>137.178</v>
      </c>
      <c r="Y1290" s="17">
        <v>139</v>
      </c>
      <c r="Z1290" s="17">
        <f>Y1290*8</f>
        <v>1112</v>
      </c>
      <c r="AA1290" s="17">
        <f>Y1290*3.5</f>
        <v>486.5</v>
      </c>
      <c r="AB1290" s="17">
        <f>Y1290*0.9</f>
        <v>125.10000000000001</v>
      </c>
    </row>
    <row r="1291" spans="1:28" s="17" customFormat="1" x14ac:dyDescent="0.25">
      <c r="E1291" s="105" t="s">
        <v>871</v>
      </c>
      <c r="G1291" s="10">
        <f>+F1291-O1291/5</f>
        <v>0</v>
      </c>
      <c r="H1291" s="11">
        <f>G1291*7%</f>
        <v>0</v>
      </c>
      <c r="I1291" s="11">
        <f>G1291+H1291</f>
        <v>0</v>
      </c>
      <c r="J1291" s="13"/>
      <c r="K1291" s="7">
        <f>I1291*J1291</f>
        <v>0</v>
      </c>
      <c r="L1291" s="10"/>
      <c r="M1291" s="13"/>
      <c r="P1291" s="13"/>
      <c r="Q1291" s="9">
        <f>N1291*P1291</f>
        <v>0</v>
      </c>
      <c r="R1291" s="7">
        <f>G1291*13</f>
        <v>0</v>
      </c>
      <c r="S1291" s="7">
        <f>+R1291+Q1291+K1291</f>
        <v>0</v>
      </c>
      <c r="U1291" s="7" t="e">
        <f>T1291/C1291</f>
        <v>#DIV/0!</v>
      </c>
      <c r="X1291" s="117" t="e">
        <f>U1291*1.8</f>
        <v>#DIV/0!</v>
      </c>
      <c r="Z1291" s="17">
        <f>Y1291*8</f>
        <v>0</v>
      </c>
      <c r="AA1291" s="17">
        <f>Y1291*3.5</f>
        <v>0</v>
      </c>
      <c r="AB1291" s="17">
        <f>Y1291*0.9</f>
        <v>0</v>
      </c>
    </row>
    <row r="1292" spans="1:28" s="17" customFormat="1" x14ac:dyDescent="0.25">
      <c r="X1292" s="117"/>
    </row>
    <row r="1293" spans="1:28" s="17" customFormat="1" x14ac:dyDescent="0.25">
      <c r="A1293" s="17">
        <v>344</v>
      </c>
      <c r="B1293" s="17">
        <v>14</v>
      </c>
      <c r="C1293" s="17">
        <v>1</v>
      </c>
      <c r="D1293" s="17" t="s">
        <v>612</v>
      </c>
      <c r="E1293" s="17" t="s">
        <v>874</v>
      </c>
      <c r="F1293" s="17">
        <v>2.7</v>
      </c>
      <c r="G1293" s="10">
        <f>+F1293-O1293/5</f>
        <v>2.64</v>
      </c>
      <c r="H1293" s="11">
        <f>G1293*7%</f>
        <v>0.18480000000000002</v>
      </c>
      <c r="I1293" s="11">
        <f>G1293+H1293</f>
        <v>2.8248000000000002</v>
      </c>
      <c r="J1293" s="17">
        <v>27</v>
      </c>
      <c r="K1293" s="7">
        <f>I1293*J1293</f>
        <v>76.269600000000011</v>
      </c>
      <c r="L1293" s="10" t="s">
        <v>30</v>
      </c>
      <c r="M1293" s="17">
        <v>15</v>
      </c>
      <c r="N1293" s="17">
        <v>0.3</v>
      </c>
      <c r="O1293" s="17">
        <v>0.3</v>
      </c>
      <c r="P1293" s="13">
        <v>260</v>
      </c>
      <c r="Q1293" s="9">
        <f>N1293*P1293</f>
        <v>78</v>
      </c>
      <c r="R1293" s="7">
        <f>G1293*13</f>
        <v>34.32</v>
      </c>
      <c r="S1293" s="7">
        <f>+R1293+Q1293+K1293</f>
        <v>188.58960000000002</v>
      </c>
      <c r="T1293" s="7">
        <f>S1293+S1294</f>
        <v>188.58960000000002</v>
      </c>
      <c r="U1293" s="7">
        <f>T1293/C1293</f>
        <v>188.58960000000002</v>
      </c>
      <c r="X1293" s="117">
        <f>U1293*1.8</f>
        <v>339.46128000000004</v>
      </c>
      <c r="Y1293" s="17">
        <v>339</v>
      </c>
      <c r="Z1293" s="17">
        <f>Y1293*8</f>
        <v>2712</v>
      </c>
      <c r="AA1293" s="17">
        <f>Y1293*3.5</f>
        <v>1186.5</v>
      </c>
      <c r="AB1293" s="17">
        <f>Y1293*0.9</f>
        <v>305.10000000000002</v>
      </c>
    </row>
    <row r="1294" spans="1:28" s="17" customFormat="1" x14ac:dyDescent="0.25">
      <c r="E1294" s="18" t="s">
        <v>872</v>
      </c>
      <c r="G1294" s="10">
        <f>+F1294-O1294/5</f>
        <v>0</v>
      </c>
      <c r="H1294" s="11">
        <f>G1294*7%</f>
        <v>0</v>
      </c>
      <c r="I1294" s="11">
        <f>G1294+H1294</f>
        <v>0</v>
      </c>
      <c r="J1294" s="13"/>
      <c r="K1294" s="7">
        <f>I1294*J1294</f>
        <v>0</v>
      </c>
      <c r="L1294" s="5"/>
      <c r="M1294" s="13"/>
      <c r="P1294" s="13"/>
      <c r="Q1294" s="9">
        <f>N1294*P1294</f>
        <v>0</v>
      </c>
      <c r="R1294" s="7">
        <f>G1294*13</f>
        <v>0</v>
      </c>
      <c r="S1294" s="7">
        <f>+R1294+Q1294+K1294</f>
        <v>0</v>
      </c>
      <c r="U1294" s="7" t="e">
        <f>T1294/C1294</f>
        <v>#DIV/0!</v>
      </c>
      <c r="X1294" s="117" t="e">
        <f>U1294*1.8</f>
        <v>#DIV/0!</v>
      </c>
      <c r="Z1294" s="17">
        <f>Y1294*8</f>
        <v>0</v>
      </c>
      <c r="AA1294" s="17">
        <f>Y1294*3.5</f>
        <v>0</v>
      </c>
      <c r="AB1294" s="17">
        <f>Y1294*0.9</f>
        <v>0</v>
      </c>
    </row>
    <row r="1296" spans="1:28" s="17" customFormat="1" x14ac:dyDescent="0.25">
      <c r="A1296" s="17">
        <v>345</v>
      </c>
      <c r="B1296" s="17">
        <v>925</v>
      </c>
      <c r="C1296" s="17">
        <v>1</v>
      </c>
      <c r="D1296" s="17" t="s">
        <v>612</v>
      </c>
      <c r="E1296" s="17" t="s">
        <v>897</v>
      </c>
      <c r="F1296" s="17">
        <v>1.4</v>
      </c>
      <c r="G1296" s="10">
        <f>+F1296-O1296/5</f>
        <v>1.38</v>
      </c>
      <c r="H1296" s="11">
        <f>G1296*7%</f>
        <v>9.6600000000000005E-2</v>
      </c>
      <c r="I1296" s="11">
        <f>G1296+H1296</f>
        <v>1.4765999999999999</v>
      </c>
      <c r="J1296" s="17">
        <v>1</v>
      </c>
      <c r="K1296" s="7">
        <f>I1296*J1296</f>
        <v>1.4765999999999999</v>
      </c>
      <c r="L1296" s="10" t="s">
        <v>30</v>
      </c>
      <c r="M1296" s="17">
        <v>18</v>
      </c>
      <c r="N1296" s="17">
        <v>0.1</v>
      </c>
      <c r="O1296" s="17">
        <v>0.1</v>
      </c>
      <c r="P1296" s="13">
        <v>85</v>
      </c>
      <c r="Q1296" s="9">
        <f>N1296*P1296</f>
        <v>8.5</v>
      </c>
      <c r="R1296" s="7">
        <f>G1296*6</f>
        <v>8.2799999999999994</v>
      </c>
      <c r="S1296" s="7">
        <f>+R1296+Q1296+K1296</f>
        <v>18.256600000000002</v>
      </c>
      <c r="T1296" s="7">
        <f>S1296+S1297</f>
        <v>18.256600000000002</v>
      </c>
      <c r="U1296" s="7">
        <f>T1296/C1296</f>
        <v>18.256600000000002</v>
      </c>
      <c r="X1296" s="117">
        <f>U1296*1.8</f>
        <v>32.861880000000006</v>
      </c>
      <c r="Y1296" s="17">
        <v>29</v>
      </c>
      <c r="Z1296" s="17">
        <f>Y1296*8</f>
        <v>232</v>
      </c>
      <c r="AA1296" s="17">
        <f>Y1296*3.5</f>
        <v>101.5</v>
      </c>
      <c r="AB1296" s="17">
        <f>Y1296*0.9</f>
        <v>26.1</v>
      </c>
    </row>
    <row r="1297" spans="1:28" s="17" customFormat="1" x14ac:dyDescent="0.25">
      <c r="E1297" s="18" t="s">
        <v>855</v>
      </c>
      <c r="G1297" s="10">
        <f>+F1297-O1297/5</f>
        <v>0</v>
      </c>
      <c r="H1297" s="11">
        <f>G1297*7%</f>
        <v>0</v>
      </c>
      <c r="I1297" s="11">
        <f>G1297+H1297</f>
        <v>0</v>
      </c>
      <c r="J1297" s="13"/>
      <c r="K1297" s="7">
        <f>I1297*J1297</f>
        <v>0</v>
      </c>
      <c r="L1297" s="5"/>
      <c r="M1297" s="13"/>
      <c r="P1297" s="13"/>
      <c r="Q1297" s="9">
        <f>N1297*P1297</f>
        <v>0</v>
      </c>
      <c r="R1297" s="7">
        <f>G1297*13</f>
        <v>0</v>
      </c>
      <c r="S1297" s="7">
        <f>+R1297+Q1297+K1297</f>
        <v>0</v>
      </c>
      <c r="U1297" s="7" t="e">
        <f>T1297/C1297</f>
        <v>#DIV/0!</v>
      </c>
      <c r="X1297" s="117" t="e">
        <f>U1297*1.8</f>
        <v>#DIV/0!</v>
      </c>
      <c r="Z1297" s="17">
        <f>Y1297*8</f>
        <v>0</v>
      </c>
      <c r="AA1297" s="17">
        <f>Y1297*3.5</f>
        <v>0</v>
      </c>
      <c r="AB1297" s="17">
        <f>Y1297*0.9</f>
        <v>0</v>
      </c>
    </row>
    <row r="1299" spans="1:28" s="17" customFormat="1" x14ac:dyDescent="0.25">
      <c r="A1299" s="17">
        <v>346</v>
      </c>
      <c r="B1299" s="17">
        <v>14</v>
      </c>
      <c r="C1299" s="17">
        <v>1</v>
      </c>
      <c r="D1299" s="17" t="s">
        <v>822</v>
      </c>
      <c r="E1299" s="17" t="s">
        <v>878</v>
      </c>
      <c r="F1299" s="17">
        <v>1.2</v>
      </c>
      <c r="G1299" s="10">
        <f>+F1299-O1299/5</f>
        <v>1.0999999999999999</v>
      </c>
      <c r="H1299" s="11">
        <f>G1299*7%</f>
        <v>7.6999999999999999E-2</v>
      </c>
      <c r="I1299" s="11">
        <f>G1299+H1299</f>
        <v>1.1769999999999998</v>
      </c>
      <c r="J1299" s="17">
        <v>27</v>
      </c>
      <c r="K1299" s="7">
        <f>I1299*J1299</f>
        <v>31.778999999999996</v>
      </c>
      <c r="L1299" s="10" t="s">
        <v>30</v>
      </c>
      <c r="M1299" s="17">
        <v>9</v>
      </c>
      <c r="N1299" s="17">
        <v>0.5</v>
      </c>
      <c r="O1299" s="17">
        <v>0.5</v>
      </c>
      <c r="P1299" s="13">
        <v>260</v>
      </c>
      <c r="Q1299" s="9">
        <f>N1299*P1299</f>
        <v>130</v>
      </c>
      <c r="R1299" s="7">
        <f>G1299*13</f>
        <v>14.299999999999999</v>
      </c>
      <c r="S1299" s="7">
        <f>+R1299+Q1299+K1299</f>
        <v>176.07900000000001</v>
      </c>
      <c r="T1299" s="7">
        <f>S1299+S1300</f>
        <v>176.07900000000001</v>
      </c>
      <c r="U1299" s="7">
        <f>T1299/C1299</f>
        <v>176.07900000000001</v>
      </c>
      <c r="X1299" s="117">
        <f>U1299*1.8</f>
        <v>316.94220000000001</v>
      </c>
      <c r="Y1299" s="17">
        <v>319</v>
      </c>
      <c r="Z1299" s="17">
        <f>Y1299*8</f>
        <v>2552</v>
      </c>
      <c r="AA1299" s="17">
        <f>Y1299*3.5</f>
        <v>1116.5</v>
      </c>
      <c r="AB1299" s="17">
        <f>Y1299*0.9</f>
        <v>287.10000000000002</v>
      </c>
    </row>
    <row r="1300" spans="1:28" s="17" customFormat="1" x14ac:dyDescent="0.25">
      <c r="E1300" s="18" t="s">
        <v>875</v>
      </c>
      <c r="G1300" s="10">
        <f>+F1300-O1300/5</f>
        <v>0</v>
      </c>
      <c r="H1300" s="11">
        <f>G1300*7%</f>
        <v>0</v>
      </c>
      <c r="I1300" s="11">
        <f>G1300+H1300</f>
        <v>0</v>
      </c>
      <c r="J1300" s="13"/>
      <c r="K1300" s="7">
        <f>I1300*J1300</f>
        <v>0</v>
      </c>
      <c r="L1300" s="5"/>
      <c r="M1300" s="13"/>
      <c r="P1300" s="13"/>
      <c r="Q1300" s="9">
        <f>N1300*P1300</f>
        <v>0</v>
      </c>
      <c r="R1300" s="7">
        <f>G1300*13</f>
        <v>0</v>
      </c>
      <c r="S1300" s="7">
        <f>+R1300+Q1300+K1300</f>
        <v>0</v>
      </c>
      <c r="U1300" s="7" t="e">
        <f>T1300/C1300</f>
        <v>#DIV/0!</v>
      </c>
      <c r="X1300" s="117" t="e">
        <f>U1300*1.8</f>
        <v>#DIV/0!</v>
      </c>
      <c r="Z1300" s="17">
        <f>Y1300*8</f>
        <v>0</v>
      </c>
      <c r="AA1300" s="17">
        <f>Y1300*3.5</f>
        <v>0</v>
      </c>
      <c r="AB1300" s="17">
        <f>Y1300*0.9</f>
        <v>0</v>
      </c>
    </row>
    <row r="1302" spans="1:28" s="17" customFormat="1" x14ac:dyDescent="0.25">
      <c r="A1302" s="17">
        <v>347</v>
      </c>
      <c r="B1302" s="17">
        <v>14</v>
      </c>
      <c r="C1302" s="17">
        <v>1</v>
      </c>
      <c r="D1302" s="17" t="s">
        <v>612</v>
      </c>
      <c r="E1302" s="17" t="s">
        <v>879</v>
      </c>
      <c r="F1302" s="17">
        <v>1.9</v>
      </c>
      <c r="G1302" s="10">
        <f>+F1302-O1302/5</f>
        <v>1.88</v>
      </c>
      <c r="H1302" s="11">
        <f>G1302*7%</f>
        <v>0.13159999999999999</v>
      </c>
      <c r="I1302" s="11">
        <f>G1302+H1302</f>
        <v>2.0116000000000001</v>
      </c>
      <c r="J1302" s="17">
        <v>27</v>
      </c>
      <c r="K1302" s="7">
        <f>I1302*J1302</f>
        <v>54.313200000000002</v>
      </c>
      <c r="L1302" s="10" t="s">
        <v>30</v>
      </c>
      <c r="M1302" s="17">
        <v>13</v>
      </c>
      <c r="N1302" s="17">
        <v>0.1</v>
      </c>
      <c r="O1302" s="17">
        <v>0.1</v>
      </c>
      <c r="P1302" s="13">
        <v>185</v>
      </c>
      <c r="Q1302" s="9">
        <f>N1302*P1302</f>
        <v>18.5</v>
      </c>
      <c r="R1302" s="7">
        <f>G1302*13</f>
        <v>24.439999999999998</v>
      </c>
      <c r="S1302" s="7">
        <f>+R1302+Q1302+K1302</f>
        <v>97.253199999999993</v>
      </c>
      <c r="T1302" s="7">
        <f>S1302+S1303</f>
        <v>97.253199999999993</v>
      </c>
      <c r="U1302" s="7">
        <f>T1302/C1302</f>
        <v>97.253199999999993</v>
      </c>
      <c r="X1302" s="117">
        <f>U1302*1.8</f>
        <v>175.05575999999999</v>
      </c>
      <c r="Y1302" s="17">
        <v>179</v>
      </c>
      <c r="Z1302" s="17">
        <f>Y1302*8</f>
        <v>1432</v>
      </c>
      <c r="AA1302" s="17">
        <f>Y1302*3.5</f>
        <v>626.5</v>
      </c>
      <c r="AB1302" s="17">
        <f>Y1302*0.9</f>
        <v>161.1</v>
      </c>
    </row>
    <row r="1303" spans="1:28" s="17" customFormat="1" x14ac:dyDescent="0.25">
      <c r="E1303" s="18" t="s">
        <v>876</v>
      </c>
      <c r="G1303" s="10">
        <f>+F1303-O1303/5</f>
        <v>0</v>
      </c>
      <c r="H1303" s="11">
        <f>G1303*7%</f>
        <v>0</v>
      </c>
      <c r="I1303" s="11">
        <f>G1303+H1303</f>
        <v>0</v>
      </c>
      <c r="J1303" s="13"/>
      <c r="K1303" s="7">
        <f>I1303*J1303</f>
        <v>0</v>
      </c>
      <c r="L1303" s="5"/>
      <c r="M1303" s="13"/>
      <c r="P1303" s="13"/>
      <c r="Q1303" s="9">
        <f>N1303*P1303</f>
        <v>0</v>
      </c>
      <c r="R1303" s="7">
        <f>G1303*13</f>
        <v>0</v>
      </c>
      <c r="S1303" s="7">
        <f>+R1303+Q1303+K1303</f>
        <v>0</v>
      </c>
      <c r="U1303" s="7" t="e">
        <f>T1303/C1303</f>
        <v>#DIV/0!</v>
      </c>
      <c r="X1303" s="117" t="e">
        <f>U1303*1.8</f>
        <v>#DIV/0!</v>
      </c>
      <c r="Z1303" s="17">
        <f>Y1303*8</f>
        <v>0</v>
      </c>
      <c r="AA1303" s="17">
        <f>Y1303*3.5</f>
        <v>0</v>
      </c>
      <c r="AB1303" s="17">
        <f>Y1303*0.9</f>
        <v>0</v>
      </c>
    </row>
    <row r="1305" spans="1:28" s="17" customFormat="1" x14ac:dyDescent="0.25">
      <c r="A1305" s="17">
        <v>348</v>
      </c>
      <c r="B1305" s="17">
        <v>14</v>
      </c>
      <c r="C1305" s="17">
        <v>1</v>
      </c>
      <c r="D1305" s="17" t="s">
        <v>822</v>
      </c>
      <c r="E1305" s="17" t="s">
        <v>898</v>
      </c>
      <c r="F1305" s="17">
        <v>0.8</v>
      </c>
      <c r="G1305" s="10">
        <f>+F1305-O1305/5</f>
        <v>0.78</v>
      </c>
      <c r="H1305" s="11">
        <f>G1305*7%</f>
        <v>5.460000000000001E-2</v>
      </c>
      <c r="I1305" s="11">
        <f>G1305+H1305</f>
        <v>0.83460000000000001</v>
      </c>
      <c r="J1305" s="17">
        <v>27</v>
      </c>
      <c r="K1305" s="7">
        <f>I1305*J1305</f>
        <v>22.534199999999998</v>
      </c>
      <c r="L1305" s="10" t="s">
        <v>30</v>
      </c>
      <c r="M1305" s="17">
        <v>46</v>
      </c>
      <c r="N1305" s="17">
        <v>0.1</v>
      </c>
      <c r="O1305" s="17">
        <v>0.1</v>
      </c>
      <c r="P1305" s="13">
        <v>120</v>
      </c>
      <c r="Q1305" s="9">
        <f>N1305*P1305</f>
        <v>12</v>
      </c>
      <c r="R1305" s="7">
        <f>G1305*13</f>
        <v>10.14</v>
      </c>
      <c r="S1305" s="7">
        <f>+R1305+Q1305+K1305</f>
        <v>44.674199999999999</v>
      </c>
      <c r="T1305" s="7">
        <f>S1305+S1306</f>
        <v>44.674199999999999</v>
      </c>
      <c r="U1305" s="7">
        <f>T1305/C1305</f>
        <v>44.674199999999999</v>
      </c>
      <c r="X1305" s="117">
        <f>U1305*1.8</f>
        <v>80.413560000000004</v>
      </c>
      <c r="Y1305" s="17">
        <v>79</v>
      </c>
      <c r="Z1305" s="17">
        <f>Y1305*8</f>
        <v>632</v>
      </c>
      <c r="AA1305" s="17">
        <f>Y1305*3.5</f>
        <v>276.5</v>
      </c>
      <c r="AB1305" s="17">
        <f>Y1305*0.9</f>
        <v>71.100000000000009</v>
      </c>
    </row>
    <row r="1306" spans="1:28" s="17" customFormat="1" x14ac:dyDescent="0.25">
      <c r="E1306" s="18" t="s">
        <v>880</v>
      </c>
      <c r="G1306" s="10">
        <f>+F1306-O1306/5</f>
        <v>0</v>
      </c>
      <c r="H1306" s="11">
        <f>G1306*7%</f>
        <v>0</v>
      </c>
      <c r="I1306" s="11">
        <f>G1306+H1306</f>
        <v>0</v>
      </c>
      <c r="J1306" s="13"/>
      <c r="K1306" s="7">
        <f>I1306*J1306</f>
        <v>0</v>
      </c>
      <c r="L1306" s="5"/>
      <c r="M1306" s="13"/>
      <c r="P1306" s="13"/>
      <c r="Q1306" s="9">
        <f>N1306*P1306</f>
        <v>0</v>
      </c>
      <c r="R1306" s="7">
        <f>G1306*13</f>
        <v>0</v>
      </c>
      <c r="S1306" s="7">
        <f>+R1306+Q1306+K1306</f>
        <v>0</v>
      </c>
      <c r="U1306" s="7" t="e">
        <f>T1306/C1306</f>
        <v>#DIV/0!</v>
      </c>
      <c r="X1306" s="117" t="e">
        <f>U1306*1.8</f>
        <v>#DIV/0!</v>
      </c>
      <c r="Z1306" s="17">
        <f>Y1306*8</f>
        <v>0</v>
      </c>
      <c r="AA1306" s="17">
        <f>Y1306*3.5</f>
        <v>0</v>
      </c>
      <c r="AB1306" s="17">
        <f>Y1306*0.9</f>
        <v>0</v>
      </c>
    </row>
    <row r="1308" spans="1:28" s="17" customFormat="1" x14ac:dyDescent="0.25">
      <c r="A1308" s="17">
        <v>349</v>
      </c>
      <c r="B1308" s="17">
        <v>14</v>
      </c>
      <c r="C1308" s="17">
        <v>1</v>
      </c>
      <c r="D1308" s="17" t="s">
        <v>822</v>
      </c>
      <c r="E1308" s="17" t="s">
        <v>884</v>
      </c>
      <c r="F1308" s="17">
        <v>1.5</v>
      </c>
      <c r="G1308" s="10">
        <f>+F1308-O1308/5</f>
        <v>1.43</v>
      </c>
      <c r="H1308" s="11">
        <f>G1308*7%</f>
        <v>0.10010000000000001</v>
      </c>
      <c r="I1308" s="11">
        <f>G1308+H1308</f>
        <v>1.5301</v>
      </c>
      <c r="J1308" s="17">
        <v>27</v>
      </c>
      <c r="K1308" s="7">
        <f>I1308*J1308</f>
        <v>41.3127</v>
      </c>
      <c r="L1308" s="10" t="s">
        <v>30</v>
      </c>
      <c r="M1308" s="17">
        <v>65</v>
      </c>
      <c r="N1308" s="17">
        <v>0.35</v>
      </c>
      <c r="O1308" s="17">
        <v>0.35</v>
      </c>
      <c r="P1308" s="13">
        <v>185</v>
      </c>
      <c r="Q1308" s="9">
        <f>N1308*P1308</f>
        <v>64.75</v>
      </c>
      <c r="R1308" s="7">
        <f>G1308*13</f>
        <v>18.59</v>
      </c>
      <c r="S1308" s="7">
        <f>+R1308+Q1308+K1308</f>
        <v>124.65270000000001</v>
      </c>
      <c r="T1308" s="7">
        <f>S1308+S1309</f>
        <v>124.65270000000001</v>
      </c>
      <c r="U1308" s="7">
        <f>T1308/C1308</f>
        <v>124.65270000000001</v>
      </c>
      <c r="X1308" s="117">
        <f>U1308*1.8</f>
        <v>224.37486000000001</v>
      </c>
      <c r="Y1308" s="17">
        <v>219</v>
      </c>
      <c r="Z1308" s="17">
        <f>Y1308*8</f>
        <v>1752</v>
      </c>
      <c r="AA1308" s="17">
        <f>Y1308*3.5</f>
        <v>766.5</v>
      </c>
      <c r="AB1308" s="17">
        <f>Y1308*0.9</f>
        <v>197.1</v>
      </c>
    </row>
    <row r="1309" spans="1:28" s="17" customFormat="1" x14ac:dyDescent="0.25">
      <c r="E1309" s="18" t="s">
        <v>881</v>
      </c>
      <c r="G1309" s="10">
        <f>+F1309-O1309/5</f>
        <v>0</v>
      </c>
      <c r="H1309" s="11">
        <f>G1309*7%</f>
        <v>0</v>
      </c>
      <c r="I1309" s="11">
        <f>G1309+H1309</f>
        <v>0</v>
      </c>
      <c r="J1309" s="13"/>
      <c r="K1309" s="7">
        <f>I1309*J1309</f>
        <v>0</v>
      </c>
      <c r="L1309" s="5"/>
      <c r="M1309" s="13"/>
      <c r="P1309" s="13"/>
      <c r="Q1309" s="9">
        <f>N1309*P1309</f>
        <v>0</v>
      </c>
      <c r="R1309" s="7">
        <f>G1309*13</f>
        <v>0</v>
      </c>
      <c r="S1309" s="7">
        <f>+R1309+Q1309+K1309</f>
        <v>0</v>
      </c>
      <c r="U1309" s="7" t="e">
        <f>T1309/C1309</f>
        <v>#DIV/0!</v>
      </c>
      <c r="X1309" s="117" t="e">
        <f>U1309*1.8</f>
        <v>#DIV/0!</v>
      </c>
      <c r="Z1309" s="17">
        <f>Y1309*8</f>
        <v>0</v>
      </c>
      <c r="AA1309" s="17">
        <f>Y1309*3.5</f>
        <v>0</v>
      </c>
      <c r="AB1309" s="17">
        <f>Y1309*0.9</f>
        <v>0</v>
      </c>
    </row>
    <row r="1311" spans="1:28" s="17" customFormat="1" x14ac:dyDescent="0.25">
      <c r="A1311" s="17">
        <v>350</v>
      </c>
      <c r="B1311" s="17">
        <v>925</v>
      </c>
      <c r="C1311" s="17">
        <v>1</v>
      </c>
      <c r="D1311" s="17" t="s">
        <v>882</v>
      </c>
      <c r="E1311" s="17" t="s">
        <v>899</v>
      </c>
      <c r="F1311" s="17">
        <v>15.7</v>
      </c>
      <c r="G1311" s="10">
        <f>+F1311-O1311/5</f>
        <v>15.01</v>
      </c>
      <c r="H1311" s="11">
        <f>G1311*7%</f>
        <v>1.0507000000000002</v>
      </c>
      <c r="I1311" s="11">
        <f>G1311+H1311</f>
        <v>16.060700000000001</v>
      </c>
      <c r="J1311" s="17">
        <v>1</v>
      </c>
      <c r="K1311" s="7">
        <f>I1311*J1311</f>
        <v>16.060700000000001</v>
      </c>
      <c r="L1311" s="10" t="s">
        <v>467</v>
      </c>
      <c r="M1311" s="17">
        <v>51</v>
      </c>
      <c r="N1311" s="17">
        <v>3.45</v>
      </c>
      <c r="O1311" s="17">
        <v>3.45</v>
      </c>
      <c r="P1311" s="13">
        <v>8</v>
      </c>
      <c r="Q1311" s="9">
        <f>N1311*P1311</f>
        <v>27.6</v>
      </c>
      <c r="R1311" s="7">
        <f>G1311*6</f>
        <v>90.06</v>
      </c>
      <c r="S1311" s="7">
        <f>+R1311+Q1311+K1311</f>
        <v>133.72069999999999</v>
      </c>
      <c r="T1311" s="7">
        <f>S1311+S1312</f>
        <v>133.72069999999999</v>
      </c>
      <c r="U1311" s="7">
        <f>T1311/C1311</f>
        <v>133.72069999999999</v>
      </c>
      <c r="X1311" s="117">
        <f>U1311*1.8</f>
        <v>240.69726</v>
      </c>
      <c r="Y1311" s="17">
        <v>239</v>
      </c>
      <c r="Z1311" s="17">
        <f>Y1311*8</f>
        <v>1912</v>
      </c>
      <c r="AA1311" s="17">
        <f>Y1311*3.5</f>
        <v>836.5</v>
      </c>
      <c r="AB1311" s="17">
        <f>Y1311*0.9</f>
        <v>215.1</v>
      </c>
    </row>
    <row r="1312" spans="1:28" s="17" customFormat="1" x14ac:dyDescent="0.25">
      <c r="E1312" s="18" t="s">
        <v>883</v>
      </c>
      <c r="G1312" s="10">
        <f>+F1312-O1312/5</f>
        <v>0</v>
      </c>
      <c r="H1312" s="11">
        <f>G1312*7%</f>
        <v>0</v>
      </c>
      <c r="I1312" s="11">
        <f>G1312+H1312</f>
        <v>0</v>
      </c>
      <c r="J1312" s="13"/>
      <c r="K1312" s="7">
        <f>I1312*J1312</f>
        <v>0</v>
      </c>
      <c r="L1312" s="5"/>
      <c r="M1312" s="13"/>
      <c r="P1312" s="13"/>
      <c r="Q1312" s="9">
        <f>N1312*P1312</f>
        <v>0</v>
      </c>
      <c r="R1312" s="7">
        <f>G1312*13</f>
        <v>0</v>
      </c>
      <c r="S1312" s="7">
        <f>+R1312+Q1312+K1312</f>
        <v>0</v>
      </c>
      <c r="U1312" s="7" t="e">
        <f>T1312/C1312</f>
        <v>#DIV/0!</v>
      </c>
      <c r="X1312" s="117" t="e">
        <f>U1312*1.8</f>
        <v>#DIV/0!</v>
      </c>
      <c r="Z1312" s="17">
        <f>Y1312*8</f>
        <v>0</v>
      </c>
      <c r="AA1312" s="17">
        <f>Y1312*3.5</f>
        <v>0</v>
      </c>
      <c r="AB1312" s="17">
        <f>Y1312*0.9</f>
        <v>0</v>
      </c>
    </row>
    <row r="1314" spans="1:28" s="17" customFormat="1" x14ac:dyDescent="0.25">
      <c r="A1314" s="17">
        <v>351</v>
      </c>
      <c r="B1314" s="17">
        <v>14</v>
      </c>
      <c r="C1314" s="17">
        <v>1</v>
      </c>
      <c r="D1314" s="17" t="s">
        <v>612</v>
      </c>
      <c r="E1314" s="17" t="s">
        <v>900</v>
      </c>
      <c r="F1314" s="17">
        <v>2</v>
      </c>
      <c r="G1314" s="10">
        <f>+F1314-O1314/5</f>
        <v>1.98</v>
      </c>
      <c r="H1314" s="11">
        <f>G1314*7%</f>
        <v>0.1386</v>
      </c>
      <c r="I1314" s="11">
        <f>G1314+H1314</f>
        <v>2.1185999999999998</v>
      </c>
      <c r="J1314" s="17">
        <v>27</v>
      </c>
      <c r="K1314" s="7">
        <f>I1314*J1314</f>
        <v>57.202199999999998</v>
      </c>
      <c r="L1314" s="10" t="s">
        <v>30</v>
      </c>
      <c r="M1314" s="17">
        <v>1</v>
      </c>
      <c r="N1314" s="17">
        <v>0.1</v>
      </c>
      <c r="O1314" s="17">
        <v>0.1</v>
      </c>
      <c r="P1314" s="13">
        <v>350</v>
      </c>
      <c r="Q1314" s="9">
        <f>N1314*P1314</f>
        <v>35</v>
      </c>
      <c r="R1314" s="7">
        <f>G1314*13</f>
        <v>25.74</v>
      </c>
      <c r="S1314" s="7">
        <f>+R1314+Q1314+K1314</f>
        <v>117.94219999999999</v>
      </c>
      <c r="T1314" s="7">
        <f>S1314+S1315</f>
        <v>117.94219999999999</v>
      </c>
      <c r="U1314" s="7">
        <f>T1314/C1314</f>
        <v>117.94219999999999</v>
      </c>
      <c r="X1314" s="117">
        <f>U1314*1.8</f>
        <v>212.29595999999998</v>
      </c>
      <c r="Y1314" s="17">
        <v>209</v>
      </c>
      <c r="Z1314" s="17">
        <f>Y1314*8</f>
        <v>1672</v>
      </c>
      <c r="AA1314" s="17">
        <f>Y1314*3.5</f>
        <v>731.5</v>
      </c>
      <c r="AB1314" s="17">
        <f>Y1314*0.9</f>
        <v>188.1</v>
      </c>
    </row>
    <row r="1315" spans="1:28" s="17" customFormat="1" x14ac:dyDescent="0.25">
      <c r="E1315" s="18" t="s">
        <v>885</v>
      </c>
      <c r="G1315" s="10">
        <f>+F1315-O1315/5</f>
        <v>0</v>
      </c>
      <c r="H1315" s="11">
        <f>G1315*7%</f>
        <v>0</v>
      </c>
      <c r="I1315" s="11">
        <f>G1315+H1315</f>
        <v>0</v>
      </c>
      <c r="J1315" s="13"/>
      <c r="K1315" s="7">
        <f>I1315*J1315</f>
        <v>0</v>
      </c>
      <c r="L1315" s="5"/>
      <c r="M1315" s="13"/>
      <c r="P1315" s="13"/>
      <c r="Q1315" s="9">
        <f>N1315*P1315</f>
        <v>0</v>
      </c>
      <c r="R1315" s="7">
        <f>G1315*13</f>
        <v>0</v>
      </c>
      <c r="S1315" s="7">
        <f>+R1315+Q1315+K1315</f>
        <v>0</v>
      </c>
      <c r="U1315" s="7" t="e">
        <f>T1315/C1315</f>
        <v>#DIV/0!</v>
      </c>
      <c r="X1315" s="117" t="e">
        <f>U1315*1.8</f>
        <v>#DIV/0!</v>
      </c>
      <c r="Z1315" s="17">
        <f>Y1315*8</f>
        <v>0</v>
      </c>
      <c r="AA1315" s="17">
        <f>Y1315*3.5</f>
        <v>0</v>
      </c>
      <c r="AB1315" s="17">
        <f>Y1315*0.9</f>
        <v>0</v>
      </c>
    </row>
    <row r="1317" spans="1:28" s="17" customFormat="1" x14ac:dyDescent="0.25">
      <c r="A1317" s="17">
        <v>352</v>
      </c>
      <c r="B1317" s="17">
        <v>10</v>
      </c>
      <c r="C1317" s="17">
        <v>1</v>
      </c>
      <c r="D1317" s="17" t="s">
        <v>612</v>
      </c>
      <c r="E1317" s="17" t="s">
        <v>901</v>
      </c>
      <c r="F1317" s="17">
        <v>2.6</v>
      </c>
      <c r="G1317" s="10">
        <f>+F1317-O1317/5</f>
        <v>2.58</v>
      </c>
      <c r="H1317" s="11">
        <f>G1317*7%</f>
        <v>0.18060000000000001</v>
      </c>
      <c r="I1317" s="11">
        <f>G1317+H1317</f>
        <v>2.7606000000000002</v>
      </c>
      <c r="J1317" s="17">
        <v>18</v>
      </c>
      <c r="K1317" s="7">
        <f>I1317*J1317</f>
        <v>49.690800000000003</v>
      </c>
      <c r="L1317" s="10" t="s">
        <v>30</v>
      </c>
      <c r="M1317" s="17">
        <v>3</v>
      </c>
      <c r="N1317" s="17">
        <v>0.1</v>
      </c>
      <c r="O1317" s="17">
        <v>0.1</v>
      </c>
      <c r="P1317" s="13">
        <v>260</v>
      </c>
      <c r="Q1317" s="9">
        <f>N1317*P1317</f>
        <v>26</v>
      </c>
      <c r="R1317" s="7">
        <f>G1317*13</f>
        <v>33.54</v>
      </c>
      <c r="S1317" s="7">
        <f>+R1317+Q1317+K1317</f>
        <v>109.2308</v>
      </c>
      <c r="T1317" s="7">
        <f>S1317+S1318</f>
        <v>109.2308</v>
      </c>
      <c r="U1317" s="7">
        <f>T1317/C1317</f>
        <v>109.2308</v>
      </c>
      <c r="X1317" s="117">
        <f>U1317*1.8</f>
        <v>196.61544000000001</v>
      </c>
      <c r="Y1317" s="17">
        <v>199</v>
      </c>
      <c r="Z1317" s="17">
        <f>Y1317*8</f>
        <v>1592</v>
      </c>
      <c r="AA1317" s="17">
        <f>Y1317*3.5</f>
        <v>696.5</v>
      </c>
      <c r="AB1317" s="17">
        <f>Y1317*0.9</f>
        <v>179.1</v>
      </c>
    </row>
    <row r="1318" spans="1:28" s="17" customFormat="1" x14ac:dyDescent="0.25">
      <c r="E1318" s="17" t="s">
        <v>886</v>
      </c>
      <c r="G1318" s="10">
        <f>+F1318-O1318/5</f>
        <v>0</v>
      </c>
      <c r="H1318" s="11">
        <f>G1318*7%</f>
        <v>0</v>
      </c>
      <c r="I1318" s="11">
        <f>G1318+H1318</f>
        <v>0</v>
      </c>
      <c r="J1318" s="13"/>
      <c r="K1318" s="7">
        <f>I1318*J1318</f>
        <v>0</v>
      </c>
      <c r="L1318" s="10"/>
      <c r="M1318" s="13"/>
      <c r="P1318" s="13"/>
      <c r="Q1318" s="9">
        <f>N1318*P1318</f>
        <v>0</v>
      </c>
      <c r="R1318" s="7">
        <f>G1318*13</f>
        <v>0</v>
      </c>
      <c r="S1318" s="7">
        <f>+R1318+Q1318+K1318</f>
        <v>0</v>
      </c>
      <c r="U1318" s="7" t="e">
        <f>T1318/C1318</f>
        <v>#DIV/0!</v>
      </c>
      <c r="X1318" s="117" t="e">
        <f>U1318*1.8</f>
        <v>#DIV/0!</v>
      </c>
      <c r="Z1318" s="17">
        <f>Y1318*8</f>
        <v>0</v>
      </c>
      <c r="AA1318" s="17">
        <f>Y1318*3.5</f>
        <v>0</v>
      </c>
      <c r="AB1318" s="17">
        <f>Y1318*0.9</f>
        <v>0</v>
      </c>
    </row>
    <row r="1320" spans="1:28" s="17" customFormat="1" x14ac:dyDescent="0.25">
      <c r="A1320" s="17">
        <v>353</v>
      </c>
      <c r="B1320" s="17">
        <v>925</v>
      </c>
      <c r="C1320" s="17">
        <v>1</v>
      </c>
      <c r="D1320" s="17" t="s">
        <v>888</v>
      </c>
      <c r="E1320" s="17" t="s">
        <v>902</v>
      </c>
      <c r="F1320" s="17">
        <v>1.3</v>
      </c>
      <c r="G1320" s="10">
        <f>+F1320-O1320/5</f>
        <v>1.1000000000000001</v>
      </c>
      <c r="H1320" s="11">
        <f>G1320*7%</f>
        <v>7.7000000000000013E-2</v>
      </c>
      <c r="I1320" s="11">
        <f>G1320+H1320</f>
        <v>1.177</v>
      </c>
      <c r="J1320" s="17">
        <v>1</v>
      </c>
      <c r="K1320" s="7">
        <f>I1320*J1320</f>
        <v>1.177</v>
      </c>
      <c r="L1320" s="10" t="s">
        <v>34</v>
      </c>
      <c r="M1320" s="17">
        <v>3</v>
      </c>
      <c r="N1320" s="17">
        <v>1</v>
      </c>
      <c r="O1320" s="17">
        <v>1</v>
      </c>
      <c r="P1320" s="13">
        <v>50</v>
      </c>
      <c r="Q1320" s="9">
        <f>N1320*P1320</f>
        <v>50</v>
      </c>
      <c r="R1320" s="7">
        <f>G1320*6</f>
        <v>6.6000000000000005</v>
      </c>
      <c r="S1320" s="7">
        <f>+R1320+Q1320+K1320</f>
        <v>57.777000000000001</v>
      </c>
      <c r="T1320" s="7">
        <f>S1320+S1321</f>
        <v>57.777000000000001</v>
      </c>
      <c r="U1320" s="7">
        <f>T1320/C1320</f>
        <v>57.777000000000001</v>
      </c>
      <c r="X1320" s="117">
        <f>U1320*2</f>
        <v>115.554</v>
      </c>
      <c r="Y1320" s="17">
        <v>119</v>
      </c>
      <c r="Z1320" s="17">
        <f>Y1320*8</f>
        <v>952</v>
      </c>
      <c r="AA1320" s="17">
        <f>Y1320*3.5</f>
        <v>416.5</v>
      </c>
      <c r="AB1320" s="17">
        <f>Y1320*0.9</f>
        <v>107.10000000000001</v>
      </c>
    </row>
    <row r="1321" spans="1:28" s="17" customFormat="1" x14ac:dyDescent="0.25">
      <c r="E1321" s="18" t="s">
        <v>887</v>
      </c>
      <c r="G1321" s="10">
        <f>+F1321-O1321/5</f>
        <v>0</v>
      </c>
      <c r="H1321" s="11">
        <f>G1321*7%</f>
        <v>0</v>
      </c>
      <c r="I1321" s="11">
        <f>G1321+H1321</f>
        <v>0</v>
      </c>
      <c r="J1321" s="13"/>
      <c r="K1321" s="7">
        <f>I1321*J1321</f>
        <v>0</v>
      </c>
      <c r="L1321" s="5"/>
      <c r="M1321" s="13"/>
      <c r="P1321" s="13"/>
      <c r="Q1321" s="9">
        <f>N1321*P1321</f>
        <v>0</v>
      </c>
      <c r="R1321" s="7">
        <f>G1321*13</f>
        <v>0</v>
      </c>
      <c r="S1321" s="7">
        <f>+R1321+Q1321+K1321</f>
        <v>0</v>
      </c>
      <c r="U1321" s="7" t="e">
        <f>T1321/C1321</f>
        <v>#DIV/0!</v>
      </c>
      <c r="X1321" s="117" t="e">
        <f>U1321*1.8</f>
        <v>#DIV/0!</v>
      </c>
      <c r="Z1321" s="17">
        <f>Y1321*8</f>
        <v>0</v>
      </c>
      <c r="AA1321" s="17">
        <f>Y1321*3.5</f>
        <v>0</v>
      </c>
      <c r="AB1321" s="17">
        <f>Y1321*0.9</f>
        <v>0</v>
      </c>
    </row>
    <row r="1323" spans="1:28" s="17" customFormat="1" x14ac:dyDescent="0.25">
      <c r="A1323" s="17">
        <v>354</v>
      </c>
      <c r="B1323" s="17">
        <v>14</v>
      </c>
      <c r="C1323" s="17">
        <v>1</v>
      </c>
      <c r="D1323" s="17" t="s">
        <v>612</v>
      </c>
      <c r="E1323" s="17" t="s">
        <v>903</v>
      </c>
      <c r="F1323" s="17">
        <v>3.3</v>
      </c>
      <c r="G1323" s="10">
        <f>+F1323-O1323/5</f>
        <v>3</v>
      </c>
      <c r="H1323" s="11">
        <f>G1323*7%</f>
        <v>0.21000000000000002</v>
      </c>
      <c r="I1323" s="11">
        <f>G1323+H1323</f>
        <v>3.21</v>
      </c>
      <c r="J1323" s="17">
        <v>27</v>
      </c>
      <c r="K1323" s="7">
        <f>I1323*J1323</f>
        <v>86.67</v>
      </c>
      <c r="L1323" s="10" t="s">
        <v>33</v>
      </c>
      <c r="M1323" s="17">
        <v>2</v>
      </c>
      <c r="N1323" s="17">
        <v>1.2</v>
      </c>
      <c r="O1323" s="13">
        <v>1.5</v>
      </c>
      <c r="P1323" s="13">
        <v>60</v>
      </c>
      <c r="Q1323" s="9">
        <f>N1323*P1323</f>
        <v>72</v>
      </c>
      <c r="R1323" s="7">
        <f>G1323*13</f>
        <v>39</v>
      </c>
      <c r="S1323" s="7">
        <f>+R1323+Q1323+K1323</f>
        <v>197.67000000000002</v>
      </c>
      <c r="T1323" s="7">
        <f>S1323+S1324</f>
        <v>253.17000000000002</v>
      </c>
      <c r="U1323" s="7">
        <f>T1323/C1323</f>
        <v>253.17000000000002</v>
      </c>
      <c r="X1323" s="117">
        <f>U1323*1.8</f>
        <v>455.70600000000002</v>
      </c>
      <c r="Y1323" s="17">
        <v>459</v>
      </c>
      <c r="Z1323" s="17">
        <f>Y1323*8</f>
        <v>3672</v>
      </c>
      <c r="AA1323" s="17">
        <f>Y1323*3.5</f>
        <v>1606.5</v>
      </c>
      <c r="AB1323" s="17">
        <f>Y1323*0.9</f>
        <v>413.1</v>
      </c>
    </row>
    <row r="1324" spans="1:28" s="17" customFormat="1" x14ac:dyDescent="0.25">
      <c r="E1324" s="18" t="s">
        <v>889</v>
      </c>
      <c r="G1324" s="10">
        <f>+F1324-O1324/5</f>
        <v>0</v>
      </c>
      <c r="H1324" s="11">
        <f>G1324*7%</f>
        <v>0</v>
      </c>
      <c r="I1324" s="11">
        <f>G1324+H1324</f>
        <v>0</v>
      </c>
      <c r="J1324" s="13"/>
      <c r="K1324" s="7">
        <f>I1324*J1324</f>
        <v>0</v>
      </c>
      <c r="L1324" s="5" t="s">
        <v>30</v>
      </c>
      <c r="M1324" s="13">
        <v>62</v>
      </c>
      <c r="N1324" s="17">
        <v>0.3</v>
      </c>
      <c r="P1324" s="13">
        <v>185</v>
      </c>
      <c r="Q1324" s="9">
        <f>N1324*P1324</f>
        <v>55.5</v>
      </c>
      <c r="R1324" s="7">
        <f>G1324*13</f>
        <v>0</v>
      </c>
      <c r="S1324" s="7">
        <f>+R1324+Q1324+K1324</f>
        <v>55.5</v>
      </c>
      <c r="U1324" s="7" t="e">
        <f>T1324/C1324</f>
        <v>#DIV/0!</v>
      </c>
      <c r="X1324" s="117" t="e">
        <f>U1324*1.8</f>
        <v>#DIV/0!</v>
      </c>
      <c r="Z1324" s="17">
        <f>Y1324*8</f>
        <v>0</v>
      </c>
      <c r="AA1324" s="17">
        <f>Y1324*3.5</f>
        <v>0</v>
      </c>
      <c r="AB1324" s="17">
        <f>Y1324*0.9</f>
        <v>0</v>
      </c>
    </row>
    <row r="1326" spans="1:28" s="17" customFormat="1" x14ac:dyDescent="0.25">
      <c r="A1326" s="17">
        <v>355</v>
      </c>
      <c r="B1326" s="17">
        <v>14</v>
      </c>
      <c r="C1326" s="17">
        <v>1</v>
      </c>
      <c r="D1326" s="17" t="s">
        <v>822</v>
      </c>
      <c r="E1326" s="17" t="s">
        <v>906</v>
      </c>
      <c r="F1326" s="17">
        <v>1.5</v>
      </c>
      <c r="G1326" s="10">
        <f>+F1326-O1326/5</f>
        <v>1.41</v>
      </c>
      <c r="H1326" s="11">
        <f>G1326*7%</f>
        <v>9.870000000000001E-2</v>
      </c>
      <c r="I1326" s="11">
        <f>G1326+H1326</f>
        <v>1.5086999999999999</v>
      </c>
      <c r="J1326" s="17">
        <v>27</v>
      </c>
      <c r="K1326" s="7">
        <f>I1326*J1326</f>
        <v>40.734899999999996</v>
      </c>
      <c r="L1326" s="5" t="s">
        <v>30</v>
      </c>
      <c r="M1326" s="17">
        <v>15</v>
      </c>
      <c r="N1326" s="17">
        <v>0.45</v>
      </c>
      <c r="O1326" s="17">
        <v>0.45</v>
      </c>
      <c r="P1326" s="13">
        <v>260</v>
      </c>
      <c r="Q1326" s="9">
        <f>N1326*P1326</f>
        <v>117</v>
      </c>
      <c r="R1326" s="7">
        <f>G1326*13</f>
        <v>18.329999999999998</v>
      </c>
      <c r="S1326" s="7">
        <f>+R1326+Q1326+K1326</f>
        <v>176.06489999999997</v>
      </c>
      <c r="T1326" s="7">
        <f>S1326+S1327</f>
        <v>176.06489999999997</v>
      </c>
      <c r="U1326" s="7">
        <f>T1326/C1326</f>
        <v>176.06489999999997</v>
      </c>
      <c r="X1326" s="117">
        <f>U1326*1.8</f>
        <v>316.91681999999997</v>
      </c>
      <c r="Y1326" s="17">
        <v>319</v>
      </c>
      <c r="Z1326" s="17">
        <f>Y1326*8</f>
        <v>2552</v>
      </c>
      <c r="AA1326" s="17">
        <f>Y1326*3.5</f>
        <v>1116.5</v>
      </c>
      <c r="AB1326" s="17">
        <f>Y1326*0.9</f>
        <v>287.10000000000002</v>
      </c>
    </row>
    <row r="1327" spans="1:28" s="17" customFormat="1" x14ac:dyDescent="0.25">
      <c r="E1327" s="18" t="s">
        <v>890</v>
      </c>
      <c r="G1327" s="10">
        <f>+F1327-O1327/5</f>
        <v>0</v>
      </c>
      <c r="H1327" s="11">
        <f>G1327*7%</f>
        <v>0</v>
      </c>
      <c r="I1327" s="11">
        <f>G1327+H1327</f>
        <v>0</v>
      </c>
      <c r="J1327" s="13"/>
      <c r="K1327" s="7">
        <f>I1327*J1327</f>
        <v>0</v>
      </c>
      <c r="L1327" s="5"/>
      <c r="M1327" s="13"/>
      <c r="P1327" s="13"/>
      <c r="Q1327" s="9">
        <f>N1327*P1327</f>
        <v>0</v>
      </c>
      <c r="R1327" s="7">
        <f>G1327*13</f>
        <v>0</v>
      </c>
      <c r="S1327" s="7">
        <f>+R1327+Q1327+K1327</f>
        <v>0</v>
      </c>
      <c r="U1327" s="7" t="e">
        <f>T1327/C1327</f>
        <v>#DIV/0!</v>
      </c>
      <c r="X1327" s="117" t="e">
        <f>U1327*1.8</f>
        <v>#DIV/0!</v>
      </c>
      <c r="Z1327" s="17">
        <f>Y1327*8</f>
        <v>0</v>
      </c>
      <c r="AA1327" s="17">
        <f>Y1327*3.5</f>
        <v>0</v>
      </c>
      <c r="AB1327" s="17">
        <f>Y1327*0.9</f>
        <v>0</v>
      </c>
    </row>
    <row r="1329" spans="1:30" s="17" customFormat="1" x14ac:dyDescent="0.25">
      <c r="A1329" s="17">
        <v>356</v>
      </c>
      <c r="B1329" s="17">
        <v>925</v>
      </c>
      <c r="C1329" s="17">
        <v>1</v>
      </c>
      <c r="D1329" s="17" t="s">
        <v>877</v>
      </c>
      <c r="E1329" s="17" t="s">
        <v>895</v>
      </c>
      <c r="F1329" s="17">
        <v>1.8</v>
      </c>
      <c r="G1329" s="10">
        <f>+F1329-O1329/5</f>
        <v>1.53</v>
      </c>
      <c r="H1329" s="11">
        <f>G1329*7%</f>
        <v>0.10710000000000001</v>
      </c>
      <c r="I1329" s="11">
        <f>G1329+H1329</f>
        <v>1.6371</v>
      </c>
      <c r="J1329" s="17">
        <v>1</v>
      </c>
      <c r="K1329" s="7">
        <f>I1329*J1329</f>
        <v>1.6371</v>
      </c>
      <c r="L1329" s="10" t="s">
        <v>32</v>
      </c>
      <c r="M1329" s="17">
        <v>2</v>
      </c>
      <c r="N1329" s="17">
        <v>0.9</v>
      </c>
      <c r="O1329" s="13">
        <v>1.35</v>
      </c>
      <c r="P1329" s="13">
        <v>55</v>
      </c>
      <c r="Q1329" s="9">
        <f>N1329*P1329</f>
        <v>49.5</v>
      </c>
      <c r="R1329" s="7">
        <f>G1329*6</f>
        <v>9.18</v>
      </c>
      <c r="S1329" s="7">
        <f>+R1329+Q1329+K1329</f>
        <v>60.317099999999996</v>
      </c>
      <c r="T1329" s="7">
        <f>S1329+S1330</f>
        <v>94.067099999999996</v>
      </c>
      <c r="U1329" s="7">
        <f>T1329/C1329</f>
        <v>94.067099999999996</v>
      </c>
      <c r="X1329" s="117">
        <f>U1329*1.8</f>
        <v>169.32077999999998</v>
      </c>
      <c r="Y1329" s="17">
        <v>169</v>
      </c>
      <c r="Z1329" s="17">
        <f>Y1329*8</f>
        <v>1352</v>
      </c>
      <c r="AA1329" s="17">
        <f>Y1329*3.5</f>
        <v>591.5</v>
      </c>
      <c r="AB1329" s="17">
        <f>Y1329*0.9</f>
        <v>152.1</v>
      </c>
    </row>
    <row r="1330" spans="1:30" s="17" customFormat="1" x14ac:dyDescent="0.25">
      <c r="E1330" s="18" t="s">
        <v>891</v>
      </c>
      <c r="G1330" s="10">
        <f>+F1330-O1330/5</f>
        <v>0</v>
      </c>
      <c r="H1330" s="11">
        <f>G1330*7%</f>
        <v>0</v>
      </c>
      <c r="I1330" s="11">
        <f>G1330+H1330</f>
        <v>0</v>
      </c>
      <c r="J1330" s="13"/>
      <c r="K1330" s="7">
        <f>I1330*J1330</f>
        <v>0</v>
      </c>
      <c r="L1330" s="5" t="s">
        <v>30</v>
      </c>
      <c r="M1330" s="13">
        <v>30</v>
      </c>
      <c r="N1330" s="17">
        <v>0.45</v>
      </c>
      <c r="P1330" s="13">
        <v>75</v>
      </c>
      <c r="Q1330" s="9">
        <f>N1330*P1330</f>
        <v>33.75</v>
      </c>
      <c r="R1330" s="7">
        <f>G1330*13</f>
        <v>0</v>
      </c>
      <c r="S1330" s="7">
        <f>+R1330+Q1330+K1330</f>
        <v>33.75</v>
      </c>
      <c r="U1330" s="7" t="e">
        <f>T1330/C1330</f>
        <v>#DIV/0!</v>
      </c>
      <c r="X1330" s="117" t="e">
        <f>U1330*1.8</f>
        <v>#DIV/0!</v>
      </c>
      <c r="Z1330" s="17">
        <f>Y1330*8</f>
        <v>0</v>
      </c>
      <c r="AA1330" s="17">
        <f>Y1330*3.5</f>
        <v>0</v>
      </c>
      <c r="AB1330" s="17">
        <f>Y1330*0.9</f>
        <v>0</v>
      </c>
    </row>
    <row r="1332" spans="1:30" s="17" customFormat="1" x14ac:dyDescent="0.25">
      <c r="A1332" s="17">
        <v>357</v>
      </c>
      <c r="B1332" s="17">
        <v>925</v>
      </c>
      <c r="C1332" s="17">
        <v>1</v>
      </c>
      <c r="D1332" s="17" t="s">
        <v>877</v>
      </c>
      <c r="E1332" s="83" t="s">
        <v>904</v>
      </c>
      <c r="F1332" s="17">
        <v>2.5</v>
      </c>
      <c r="G1332" s="10">
        <f>+F1332-O1332/5</f>
        <v>1.6</v>
      </c>
      <c r="H1332" s="11">
        <f>G1332*7%</f>
        <v>0.11200000000000002</v>
      </c>
      <c r="I1332" s="11">
        <f>G1332+H1332</f>
        <v>1.7120000000000002</v>
      </c>
      <c r="J1332" s="17">
        <v>1</v>
      </c>
      <c r="K1332" s="7">
        <f>I1332*J1332</f>
        <v>1.7120000000000002</v>
      </c>
      <c r="L1332" s="10" t="s">
        <v>454</v>
      </c>
      <c r="M1332" s="17">
        <v>2</v>
      </c>
      <c r="N1332" s="17">
        <v>4</v>
      </c>
      <c r="O1332" s="13">
        <v>4.5</v>
      </c>
      <c r="P1332" s="13">
        <v>11</v>
      </c>
      <c r="Q1332" s="9">
        <f>N1332*P1332</f>
        <v>44</v>
      </c>
      <c r="R1332" s="7">
        <f>G1332*6</f>
        <v>9.6000000000000014</v>
      </c>
      <c r="S1332" s="7">
        <f>+R1332+Q1332+K1332</f>
        <v>55.312000000000005</v>
      </c>
      <c r="T1332" s="7">
        <f>S1332+S1333</f>
        <v>60.312000000000005</v>
      </c>
      <c r="U1332" s="7">
        <f>T1332/C1332</f>
        <v>60.312000000000005</v>
      </c>
      <c r="X1332" s="117">
        <f>U1332*1.8</f>
        <v>108.56160000000001</v>
      </c>
      <c r="Y1332" s="17">
        <v>109</v>
      </c>
      <c r="Z1332" s="17">
        <f>Y1332*8</f>
        <v>872</v>
      </c>
      <c r="AA1332" s="17">
        <f>Y1332*3.5</f>
        <v>381.5</v>
      </c>
      <c r="AB1332" s="17">
        <f>Y1332*0.9</f>
        <v>98.100000000000009</v>
      </c>
      <c r="AD1332" s="17" t="s">
        <v>1254</v>
      </c>
    </row>
    <row r="1333" spans="1:30" s="17" customFormat="1" x14ac:dyDescent="0.25">
      <c r="E1333" s="18" t="s">
        <v>892</v>
      </c>
      <c r="G1333" s="10">
        <f>+F1333-O1333/5</f>
        <v>0</v>
      </c>
      <c r="H1333" s="11">
        <f>G1333*7%</f>
        <v>0</v>
      </c>
      <c r="I1333" s="11">
        <f>G1333+H1333</f>
        <v>0</v>
      </c>
      <c r="J1333" s="13"/>
      <c r="K1333" s="7">
        <f>I1333*J1333</f>
        <v>0</v>
      </c>
      <c r="L1333" s="5" t="s">
        <v>893</v>
      </c>
      <c r="M1333" s="13">
        <v>30</v>
      </c>
      <c r="N1333" s="17">
        <v>0.5</v>
      </c>
      <c r="P1333" s="13">
        <v>10</v>
      </c>
      <c r="Q1333" s="9">
        <f>N1333*P1333</f>
        <v>5</v>
      </c>
      <c r="R1333" s="7">
        <f>G1333*13</f>
        <v>0</v>
      </c>
      <c r="S1333" s="7">
        <f>+R1333+Q1333+K1333</f>
        <v>5</v>
      </c>
      <c r="U1333" s="7" t="e">
        <f>T1333/C1333</f>
        <v>#DIV/0!</v>
      </c>
      <c r="X1333" s="117" t="e">
        <f>U1333*1.8</f>
        <v>#DIV/0!</v>
      </c>
      <c r="Z1333" s="17">
        <f>Y1333*8</f>
        <v>0</v>
      </c>
      <c r="AA1333" s="17">
        <f>Y1333*3.5</f>
        <v>0</v>
      </c>
      <c r="AB1333" s="17">
        <f>Y1333*0.9</f>
        <v>0</v>
      </c>
    </row>
    <row r="1335" spans="1:30" s="17" customFormat="1" x14ac:dyDescent="0.25">
      <c r="A1335" s="17">
        <v>358</v>
      </c>
      <c r="B1335" s="17">
        <v>925</v>
      </c>
      <c r="C1335" s="17">
        <v>1</v>
      </c>
      <c r="D1335" s="17" t="s">
        <v>877</v>
      </c>
      <c r="E1335" s="17" t="s">
        <v>905</v>
      </c>
      <c r="F1335" s="17">
        <v>3</v>
      </c>
      <c r="G1335" s="10">
        <f>+F1335-O1335/5</f>
        <v>2.13</v>
      </c>
      <c r="H1335" s="11">
        <f>G1335*7%</f>
        <v>0.14910000000000001</v>
      </c>
      <c r="I1335" s="11">
        <f>G1335+H1335</f>
        <v>2.2790999999999997</v>
      </c>
      <c r="J1335" s="17">
        <v>1</v>
      </c>
      <c r="K1335" s="7">
        <f>I1335*J1335</f>
        <v>2.2790999999999997</v>
      </c>
      <c r="L1335" s="10" t="s">
        <v>893</v>
      </c>
      <c r="M1335" s="17">
        <v>2</v>
      </c>
      <c r="N1335" s="17">
        <v>4</v>
      </c>
      <c r="O1335" s="13">
        <v>4.3499999999999996</v>
      </c>
      <c r="P1335" s="13">
        <v>5</v>
      </c>
      <c r="Q1335" s="9">
        <f>N1335*P1335</f>
        <v>20</v>
      </c>
      <c r="R1335" s="7">
        <f>G1335*6</f>
        <v>12.78</v>
      </c>
      <c r="S1335" s="7">
        <f>+R1335+Q1335+K1335</f>
        <v>35.059100000000001</v>
      </c>
      <c r="T1335" s="7">
        <f>S1335+S1336</f>
        <v>64.809100000000001</v>
      </c>
      <c r="U1335" s="7">
        <f>T1335/C1335</f>
        <v>64.809100000000001</v>
      </c>
      <c r="X1335" s="117">
        <f>U1335*1.8</f>
        <v>116.65638</v>
      </c>
      <c r="Y1335" s="17">
        <v>119</v>
      </c>
      <c r="Z1335" s="17">
        <f>Y1335*8</f>
        <v>952</v>
      </c>
      <c r="AA1335" s="17">
        <f>Y1335*3.5</f>
        <v>416.5</v>
      </c>
      <c r="AB1335" s="17">
        <f>Y1335*0.9</f>
        <v>107.10000000000001</v>
      </c>
    </row>
    <row r="1336" spans="1:30" s="17" customFormat="1" x14ac:dyDescent="0.25">
      <c r="E1336" s="18" t="s">
        <v>907</v>
      </c>
      <c r="G1336" s="10">
        <f>+F1336-O1336/5</f>
        <v>0</v>
      </c>
      <c r="H1336" s="11">
        <f>G1336*7%</f>
        <v>0</v>
      </c>
      <c r="I1336" s="11">
        <f>G1336+H1336</f>
        <v>0</v>
      </c>
      <c r="J1336" s="13"/>
      <c r="K1336" s="7">
        <f>I1336*J1336</f>
        <v>0</v>
      </c>
      <c r="L1336" s="5" t="s">
        <v>30</v>
      </c>
      <c r="M1336" s="13">
        <v>62</v>
      </c>
      <c r="N1336" s="17">
        <v>0.35</v>
      </c>
      <c r="P1336" s="13">
        <v>85</v>
      </c>
      <c r="Q1336" s="9">
        <f>N1336*P1336</f>
        <v>29.749999999999996</v>
      </c>
      <c r="R1336" s="7">
        <f>G1336*13</f>
        <v>0</v>
      </c>
      <c r="S1336" s="7">
        <f>+R1336+Q1336+K1336</f>
        <v>29.749999999999996</v>
      </c>
      <c r="U1336" s="7" t="e">
        <f>T1336/C1336</f>
        <v>#DIV/0!</v>
      </c>
      <c r="X1336" s="117" t="e">
        <f>U1336*1.8</f>
        <v>#DIV/0!</v>
      </c>
      <c r="Z1336" s="17">
        <f>Y1336*8</f>
        <v>0</v>
      </c>
      <c r="AA1336" s="17">
        <f>Y1336*3.5</f>
        <v>0</v>
      </c>
      <c r="AB1336" s="17">
        <f>Y1336*0.9</f>
        <v>0</v>
      </c>
    </row>
    <row r="1338" spans="1:30" s="108" customFormat="1" x14ac:dyDescent="0.25">
      <c r="A1338" s="108">
        <v>359</v>
      </c>
      <c r="B1338" s="108">
        <v>925</v>
      </c>
      <c r="C1338" s="108">
        <v>1</v>
      </c>
      <c r="D1338" s="108" t="s">
        <v>877</v>
      </c>
      <c r="E1338" s="108" t="s">
        <v>908</v>
      </c>
      <c r="F1338" s="108">
        <v>2.5</v>
      </c>
      <c r="G1338" s="109">
        <f>+F1338-O1338/5</f>
        <v>2.25</v>
      </c>
      <c r="H1338" s="110">
        <f>G1338*7%</f>
        <v>0.15750000000000003</v>
      </c>
      <c r="I1338" s="110">
        <f>G1338+H1338</f>
        <v>2.4075000000000002</v>
      </c>
      <c r="J1338" s="108">
        <v>1</v>
      </c>
      <c r="K1338" s="111">
        <f>I1338*J1338</f>
        <v>2.4075000000000002</v>
      </c>
      <c r="L1338" s="109" t="s">
        <v>467</v>
      </c>
      <c r="M1338" s="108">
        <v>2</v>
      </c>
      <c r="N1338" s="108">
        <v>0.04</v>
      </c>
      <c r="O1338" s="112">
        <v>1.25</v>
      </c>
      <c r="P1338" s="112">
        <v>20</v>
      </c>
      <c r="Q1338" s="113">
        <f>N1338*P1338</f>
        <v>0.8</v>
      </c>
      <c r="R1338" s="111">
        <f>G1338*6</f>
        <v>13.5</v>
      </c>
      <c r="S1338" s="111">
        <f>+R1338+Q1338+K1338</f>
        <v>16.7075</v>
      </c>
      <c r="T1338" s="111">
        <f>S1338+S1339+S1340+S1341</f>
        <v>32.657499999999999</v>
      </c>
      <c r="U1338" s="111">
        <f>T1338/C1338</f>
        <v>32.657499999999999</v>
      </c>
      <c r="X1338" s="128">
        <f>U1338*1.8</f>
        <v>58.783499999999997</v>
      </c>
      <c r="Y1338" s="108">
        <v>59</v>
      </c>
      <c r="Z1338" s="108">
        <f>Y1338*8</f>
        <v>472</v>
      </c>
      <c r="AA1338" s="108">
        <f>Y1338*3.5</f>
        <v>206.5</v>
      </c>
      <c r="AB1338" s="108">
        <f>Y1338*0.9</f>
        <v>53.1</v>
      </c>
    </row>
    <row r="1339" spans="1:30" s="31" customFormat="1" x14ac:dyDescent="0.25">
      <c r="E1339" s="37" t="s">
        <v>909</v>
      </c>
      <c r="G1339" s="32">
        <f>+F1339-O1339/5</f>
        <v>0</v>
      </c>
      <c r="H1339" s="33">
        <f>G1339*7%</f>
        <v>0</v>
      </c>
      <c r="I1339" s="33">
        <f>G1339+H1339</f>
        <v>0</v>
      </c>
      <c r="J1339" s="31">
        <v>1</v>
      </c>
      <c r="K1339" s="34">
        <f>I1339*J1339</f>
        <v>0</v>
      </c>
      <c r="L1339" s="32" t="s">
        <v>467</v>
      </c>
      <c r="M1339" s="31">
        <v>2</v>
      </c>
      <c r="N1339" s="31">
        <v>0.7</v>
      </c>
      <c r="P1339" s="35">
        <v>6</v>
      </c>
      <c r="Q1339" s="36">
        <f>N1339*P1339</f>
        <v>4.1999999999999993</v>
      </c>
      <c r="R1339" s="34">
        <f>G1339*6</f>
        <v>0</v>
      </c>
      <c r="S1339" s="34">
        <f>+R1339+Q1339+K1339</f>
        <v>4.1999999999999993</v>
      </c>
      <c r="U1339" s="34" t="e">
        <f>T1339/C1339</f>
        <v>#DIV/0!</v>
      </c>
      <c r="X1339" s="118" t="e">
        <f>U1339*1.8</f>
        <v>#DIV/0!</v>
      </c>
      <c r="Y1339" s="31">
        <v>0</v>
      </c>
      <c r="Z1339" s="31">
        <f>Y1339*8</f>
        <v>0</v>
      </c>
      <c r="AA1339" s="31">
        <f>Y1339*3.5</f>
        <v>0</v>
      </c>
      <c r="AB1339" s="31">
        <f>Y1339*0.9</f>
        <v>0</v>
      </c>
    </row>
    <row r="1340" spans="1:30" s="31" customFormat="1" x14ac:dyDescent="0.25">
      <c r="G1340" s="32">
        <f>+F1340-O1340/5</f>
        <v>0</v>
      </c>
      <c r="H1340" s="33">
        <f>G1340*7%</f>
        <v>0</v>
      </c>
      <c r="I1340" s="33">
        <f>G1340+H1340</f>
        <v>0</v>
      </c>
      <c r="J1340" s="31">
        <v>1</v>
      </c>
      <c r="K1340" s="34">
        <f>I1340*J1340</f>
        <v>0</v>
      </c>
      <c r="L1340" s="32" t="s">
        <v>467</v>
      </c>
      <c r="M1340" s="31">
        <v>2</v>
      </c>
      <c r="N1340" s="31">
        <v>0.4</v>
      </c>
      <c r="P1340" s="35">
        <v>6</v>
      </c>
      <c r="Q1340" s="36">
        <f>N1340*P1340</f>
        <v>2.4000000000000004</v>
      </c>
      <c r="R1340" s="34">
        <f>G1340*6</f>
        <v>0</v>
      </c>
      <c r="S1340" s="34">
        <f>+R1340+Q1340+K1340</f>
        <v>2.4000000000000004</v>
      </c>
      <c r="U1340" s="34" t="e">
        <f>T1340/C1340</f>
        <v>#DIV/0!</v>
      </c>
      <c r="X1340" s="118" t="e">
        <f>U1340*1.8</f>
        <v>#DIV/0!</v>
      </c>
      <c r="Y1340" s="31">
        <v>0</v>
      </c>
      <c r="Z1340" s="31">
        <f>Y1340*8</f>
        <v>0</v>
      </c>
      <c r="AA1340" s="31">
        <f>Y1340*3.5</f>
        <v>0</v>
      </c>
      <c r="AB1340" s="31">
        <f>Y1340*0.9</f>
        <v>0</v>
      </c>
    </row>
    <row r="1341" spans="1:30" s="31" customFormat="1" x14ac:dyDescent="0.25">
      <c r="G1341" s="32">
        <f>+F1341-O1341/5</f>
        <v>0</v>
      </c>
      <c r="H1341" s="33">
        <f>G1341*7%</f>
        <v>0</v>
      </c>
      <c r="I1341" s="33">
        <f>G1341+H1341</f>
        <v>0</v>
      </c>
      <c r="J1341" s="31">
        <v>1</v>
      </c>
      <c r="K1341" s="34">
        <f>I1341*J1341</f>
        <v>0</v>
      </c>
      <c r="L1341" s="32" t="s">
        <v>30</v>
      </c>
      <c r="M1341" s="31">
        <v>42</v>
      </c>
      <c r="N1341" s="31">
        <v>0.11</v>
      </c>
      <c r="P1341" s="35">
        <v>85</v>
      </c>
      <c r="Q1341" s="36">
        <f>N1341*P1341</f>
        <v>9.35</v>
      </c>
      <c r="R1341" s="34">
        <f>G1341*6</f>
        <v>0</v>
      </c>
      <c r="S1341" s="34">
        <f>+R1341+Q1341+K1341</f>
        <v>9.35</v>
      </c>
      <c r="U1341" s="34" t="e">
        <f>T1341/C1341</f>
        <v>#DIV/0!</v>
      </c>
      <c r="X1341" s="118" t="e">
        <f>U1341*1.8</f>
        <v>#DIV/0!</v>
      </c>
      <c r="Y1341" s="31">
        <v>0</v>
      </c>
      <c r="Z1341" s="31">
        <f>Y1341*8</f>
        <v>0</v>
      </c>
      <c r="AA1341" s="31">
        <f>Y1341*3.5</f>
        <v>0</v>
      </c>
      <c r="AB1341" s="31">
        <f>Y1341*0.9</f>
        <v>0</v>
      </c>
    </row>
    <row r="1343" spans="1:30" s="17" customFormat="1" x14ac:dyDescent="0.25">
      <c r="A1343" s="17">
        <v>360</v>
      </c>
      <c r="B1343" s="17">
        <v>925</v>
      </c>
      <c r="C1343" s="17">
        <v>1</v>
      </c>
      <c r="D1343" s="17" t="s">
        <v>877</v>
      </c>
      <c r="E1343" s="17" t="s">
        <v>911</v>
      </c>
      <c r="F1343" s="17">
        <v>1.6</v>
      </c>
      <c r="G1343" s="10">
        <f>+F1343-O1343/5</f>
        <v>1.58</v>
      </c>
      <c r="H1343" s="11">
        <f>G1343*7%</f>
        <v>0.11060000000000002</v>
      </c>
      <c r="I1343" s="11">
        <f>G1343+H1343</f>
        <v>1.6906000000000001</v>
      </c>
      <c r="J1343" s="17">
        <v>1</v>
      </c>
      <c r="K1343" s="7">
        <f>I1343*J1343</f>
        <v>1.6906000000000001</v>
      </c>
      <c r="L1343" s="5" t="s">
        <v>30</v>
      </c>
      <c r="M1343" s="17">
        <v>21</v>
      </c>
      <c r="N1343" s="17">
        <v>0.1</v>
      </c>
      <c r="O1343" s="17">
        <v>0.1</v>
      </c>
      <c r="P1343" s="13">
        <v>85</v>
      </c>
      <c r="Q1343" s="9">
        <f>N1343*P1343</f>
        <v>8.5</v>
      </c>
      <c r="R1343" s="7">
        <f>G1343*6</f>
        <v>9.48</v>
      </c>
      <c r="S1343" s="7">
        <f>+R1343+Q1343+K1343</f>
        <v>19.6706</v>
      </c>
      <c r="T1343" s="7">
        <f>S1343+S1344</f>
        <v>19.6706</v>
      </c>
      <c r="U1343" s="7">
        <f>T1343/C1343</f>
        <v>19.6706</v>
      </c>
      <c r="X1343" s="117">
        <f>U1343*1.8</f>
        <v>35.407080000000001</v>
      </c>
      <c r="Y1343" s="17">
        <v>39</v>
      </c>
      <c r="Z1343" s="17">
        <f>Y1343*8</f>
        <v>312</v>
      </c>
      <c r="AA1343" s="17">
        <f>Y1343*3.5</f>
        <v>136.5</v>
      </c>
      <c r="AB1343" s="17">
        <f>Y1343*0.9</f>
        <v>35.1</v>
      </c>
    </row>
    <row r="1344" spans="1:30" s="17" customFormat="1" x14ac:dyDescent="0.25">
      <c r="E1344" s="18" t="s">
        <v>910</v>
      </c>
      <c r="G1344" s="10">
        <f>+F1344-O1344/5</f>
        <v>0</v>
      </c>
      <c r="H1344" s="11">
        <f>G1344*7%</f>
        <v>0</v>
      </c>
      <c r="I1344" s="11">
        <f>G1344+H1344</f>
        <v>0</v>
      </c>
      <c r="J1344" s="13"/>
      <c r="K1344" s="7">
        <f>I1344*J1344</f>
        <v>0</v>
      </c>
      <c r="L1344" s="5"/>
      <c r="M1344" s="13"/>
      <c r="P1344" s="13"/>
      <c r="Q1344" s="9">
        <f>N1344*P1344</f>
        <v>0</v>
      </c>
      <c r="R1344" s="7">
        <f>G1344*13</f>
        <v>0</v>
      </c>
      <c r="S1344" s="7">
        <f>+R1344+Q1344+K1344</f>
        <v>0</v>
      </c>
      <c r="U1344" s="7" t="e">
        <f>T1344/C1344</f>
        <v>#DIV/0!</v>
      </c>
      <c r="X1344" s="117" t="e">
        <f>U1344*1.8</f>
        <v>#DIV/0!</v>
      </c>
      <c r="Z1344" s="17">
        <f>Y1344*8</f>
        <v>0</v>
      </c>
      <c r="AA1344" s="17">
        <f>Y1344*3.5</f>
        <v>0</v>
      </c>
      <c r="AB1344" s="17">
        <f>Y1344*0.9</f>
        <v>0</v>
      </c>
    </row>
    <row r="1346" spans="1:28" s="17" customFormat="1" x14ac:dyDescent="0.25">
      <c r="A1346" s="17">
        <v>361</v>
      </c>
      <c r="B1346" s="17">
        <v>14</v>
      </c>
      <c r="C1346" s="17">
        <v>1</v>
      </c>
      <c r="D1346" s="17" t="s">
        <v>646</v>
      </c>
      <c r="E1346" s="17" t="s">
        <v>950</v>
      </c>
      <c r="F1346" s="17">
        <v>2.1</v>
      </c>
      <c r="G1346" s="10">
        <f>+F1346-O1346/5</f>
        <v>2.06</v>
      </c>
      <c r="H1346" s="11">
        <f>G1346*7%</f>
        <v>0.14420000000000002</v>
      </c>
      <c r="I1346" s="11">
        <f>G1346+H1346</f>
        <v>2.2042000000000002</v>
      </c>
      <c r="J1346" s="17">
        <v>27</v>
      </c>
      <c r="K1346" s="7">
        <f>I1346*J1346</f>
        <v>59.513400000000004</v>
      </c>
      <c r="L1346" s="5" t="s">
        <v>30</v>
      </c>
      <c r="M1346" s="17">
        <v>29</v>
      </c>
      <c r="N1346" s="17">
        <v>0.2</v>
      </c>
      <c r="O1346" s="17">
        <v>0.2</v>
      </c>
      <c r="P1346" s="13">
        <v>185</v>
      </c>
      <c r="Q1346" s="9">
        <f>N1346*P1346</f>
        <v>37</v>
      </c>
      <c r="R1346" s="7">
        <f>G1346*13</f>
        <v>26.78</v>
      </c>
      <c r="S1346" s="7">
        <f>+R1346+Q1346+K1346</f>
        <v>123.29340000000001</v>
      </c>
      <c r="T1346" s="7">
        <f>S1346+S1347</f>
        <v>123.29340000000001</v>
      </c>
      <c r="U1346" s="7">
        <f>T1346/C1346</f>
        <v>123.29340000000001</v>
      </c>
      <c r="X1346" s="117">
        <f>U1346*1.8</f>
        <v>221.92812000000001</v>
      </c>
      <c r="Y1346" s="17">
        <v>219</v>
      </c>
      <c r="Z1346" s="17">
        <f>Y1346*8</f>
        <v>1752</v>
      </c>
      <c r="AA1346" s="17">
        <f>Y1346*3.5</f>
        <v>766.5</v>
      </c>
      <c r="AB1346" s="17">
        <f>Y1346*0.9</f>
        <v>197.1</v>
      </c>
    </row>
    <row r="1347" spans="1:28" s="17" customFormat="1" x14ac:dyDescent="0.25">
      <c r="E1347" s="18" t="s">
        <v>912</v>
      </c>
      <c r="G1347" s="10">
        <f>+F1347-O1347/5</f>
        <v>0</v>
      </c>
      <c r="H1347" s="11">
        <f>G1347*7%</f>
        <v>0</v>
      </c>
      <c r="I1347" s="11">
        <f>G1347+H1347</f>
        <v>0</v>
      </c>
      <c r="J1347" s="13"/>
      <c r="K1347" s="7">
        <f>I1347*J1347</f>
        <v>0</v>
      </c>
      <c r="L1347" s="5"/>
      <c r="M1347" s="13"/>
      <c r="P1347" s="13"/>
      <c r="Q1347" s="9">
        <f>N1347*P1347</f>
        <v>0</v>
      </c>
      <c r="R1347" s="7">
        <f>G1347*13</f>
        <v>0</v>
      </c>
      <c r="S1347" s="7">
        <f>+R1347+Q1347+K1347</f>
        <v>0</v>
      </c>
      <c r="U1347" s="7" t="e">
        <f>T1347/C1347</f>
        <v>#DIV/0!</v>
      </c>
      <c r="X1347" s="117" t="e">
        <f>U1347*1.8</f>
        <v>#DIV/0!</v>
      </c>
      <c r="Z1347" s="17">
        <f>Y1347*8</f>
        <v>0</v>
      </c>
      <c r="AA1347" s="17">
        <f>Y1347*3.5</f>
        <v>0</v>
      </c>
      <c r="AB1347" s="17">
        <f>Y1347*0.9</f>
        <v>0</v>
      </c>
    </row>
    <row r="1349" spans="1:28" s="17" customFormat="1" x14ac:dyDescent="0.25">
      <c r="A1349" s="17">
        <v>362</v>
      </c>
      <c r="B1349" s="17">
        <v>925</v>
      </c>
      <c r="C1349" s="17">
        <v>1</v>
      </c>
      <c r="D1349" s="17" t="s">
        <v>646</v>
      </c>
      <c r="E1349" s="17" t="s">
        <v>914</v>
      </c>
      <c r="F1349" s="17">
        <v>0.9</v>
      </c>
      <c r="G1349" s="10">
        <f>+F1349-O1349/5</f>
        <v>0.88</v>
      </c>
      <c r="H1349" s="11">
        <f>G1349*7%</f>
        <v>6.1600000000000009E-2</v>
      </c>
      <c r="I1349" s="11">
        <f>G1349+H1349</f>
        <v>0.94159999999999999</v>
      </c>
      <c r="J1349" s="17">
        <v>1</v>
      </c>
      <c r="K1349" s="7">
        <f>I1349*J1349</f>
        <v>0.94159999999999999</v>
      </c>
      <c r="L1349" s="5" t="s">
        <v>30</v>
      </c>
      <c r="M1349" s="17">
        <v>24</v>
      </c>
      <c r="N1349" s="17">
        <v>0.1</v>
      </c>
      <c r="O1349" s="17">
        <v>0.1</v>
      </c>
      <c r="P1349" s="13">
        <v>85</v>
      </c>
      <c r="Q1349" s="9">
        <f>N1349*P1349</f>
        <v>8.5</v>
      </c>
      <c r="R1349" s="7">
        <f>G1349*6</f>
        <v>5.28</v>
      </c>
      <c r="S1349" s="7">
        <f>+R1349+Q1349+K1349</f>
        <v>14.7216</v>
      </c>
      <c r="T1349" s="7">
        <f>S1349+S1350</f>
        <v>14.7216</v>
      </c>
      <c r="U1349" s="7">
        <f>T1349/C1349</f>
        <v>14.7216</v>
      </c>
      <c r="X1349" s="117">
        <f>U1349*1.8</f>
        <v>26.49888</v>
      </c>
      <c r="Y1349" s="17">
        <v>29</v>
      </c>
      <c r="Z1349" s="17">
        <f>Y1349*8</f>
        <v>232</v>
      </c>
      <c r="AA1349" s="17">
        <f>Y1349*3.5</f>
        <v>101.5</v>
      </c>
      <c r="AB1349" s="17">
        <f>Y1349*0.9</f>
        <v>26.1</v>
      </c>
    </row>
    <row r="1350" spans="1:28" s="17" customFormat="1" x14ac:dyDescent="0.25">
      <c r="E1350" s="18" t="s">
        <v>913</v>
      </c>
      <c r="G1350" s="10">
        <f>+F1350-O1350/5</f>
        <v>0</v>
      </c>
      <c r="H1350" s="11">
        <f>G1350*7%</f>
        <v>0</v>
      </c>
      <c r="I1350" s="11">
        <f>G1350+H1350</f>
        <v>0</v>
      </c>
      <c r="J1350" s="13"/>
      <c r="K1350" s="7">
        <f>I1350*J1350</f>
        <v>0</v>
      </c>
      <c r="L1350" s="5"/>
      <c r="M1350" s="13"/>
      <c r="P1350" s="13"/>
      <c r="Q1350" s="9">
        <f>N1350*P1350</f>
        <v>0</v>
      </c>
      <c r="R1350" s="7">
        <f>G1350*13</f>
        <v>0</v>
      </c>
      <c r="S1350" s="7">
        <f>+R1350+Q1350+K1350</f>
        <v>0</v>
      </c>
      <c r="U1350" s="7" t="e">
        <f>T1350/C1350</f>
        <v>#DIV/0!</v>
      </c>
      <c r="X1350" s="117" t="e">
        <f>U1350*1.8</f>
        <v>#DIV/0!</v>
      </c>
      <c r="Z1350" s="17">
        <f>Y1350*8</f>
        <v>0</v>
      </c>
      <c r="AA1350" s="17">
        <f>Y1350*3.5</f>
        <v>0</v>
      </c>
      <c r="AB1350" s="17">
        <f>Y1350*0.9</f>
        <v>0</v>
      </c>
    </row>
    <row r="1352" spans="1:28" s="17" customFormat="1" x14ac:dyDescent="0.25">
      <c r="A1352" s="17">
        <v>363</v>
      </c>
      <c r="B1352" s="17">
        <v>925</v>
      </c>
      <c r="C1352" s="17">
        <v>1</v>
      </c>
      <c r="D1352" s="17" t="s">
        <v>877</v>
      </c>
      <c r="E1352" s="17" t="s">
        <v>915</v>
      </c>
      <c r="F1352" s="17">
        <v>3</v>
      </c>
      <c r="G1352" s="10">
        <f>+F1352-O1352/5</f>
        <v>2.95</v>
      </c>
      <c r="H1352" s="11">
        <f>G1352*7%</f>
        <v>0.20650000000000004</v>
      </c>
      <c r="I1352" s="11">
        <f>G1352+H1352</f>
        <v>3.1565000000000003</v>
      </c>
      <c r="J1352" s="17">
        <v>1</v>
      </c>
      <c r="K1352" s="7">
        <f>I1352*J1352</f>
        <v>3.1565000000000003</v>
      </c>
      <c r="L1352" s="10" t="s">
        <v>32</v>
      </c>
      <c r="M1352" s="17">
        <v>21</v>
      </c>
      <c r="N1352" s="17">
        <v>0.13</v>
      </c>
      <c r="O1352" s="13">
        <v>0.25</v>
      </c>
      <c r="P1352" s="13">
        <v>85</v>
      </c>
      <c r="Q1352" s="9">
        <f>N1352*P1352</f>
        <v>11.05</v>
      </c>
      <c r="R1352" s="7">
        <f>G1352*6</f>
        <v>17.700000000000003</v>
      </c>
      <c r="S1352" s="7">
        <f>+R1352+Q1352+K1352</f>
        <v>31.906500000000005</v>
      </c>
      <c r="T1352" s="7">
        <f>S1352+S1353</f>
        <v>42.106500000000004</v>
      </c>
      <c r="U1352" s="7">
        <f>T1352/C1352</f>
        <v>42.106500000000004</v>
      </c>
      <c r="X1352" s="117">
        <f>U1352*1.8</f>
        <v>75.791700000000006</v>
      </c>
      <c r="Y1352" s="17">
        <v>79</v>
      </c>
      <c r="Z1352" s="17">
        <f>Y1352*8</f>
        <v>632</v>
      </c>
      <c r="AA1352" s="17">
        <f>Y1352*3.5</f>
        <v>276.5</v>
      </c>
      <c r="AB1352" s="17">
        <f>Y1352*0.9</f>
        <v>71.100000000000009</v>
      </c>
    </row>
    <row r="1353" spans="1:28" s="17" customFormat="1" x14ac:dyDescent="0.25">
      <c r="E1353" s="18" t="s">
        <v>916</v>
      </c>
      <c r="G1353" s="10">
        <f>+F1353-O1353/5</f>
        <v>0</v>
      </c>
      <c r="H1353" s="11">
        <f>G1353*7%</f>
        <v>0</v>
      </c>
      <c r="I1353" s="11">
        <f>G1353+H1353</f>
        <v>0</v>
      </c>
      <c r="J1353" s="13"/>
      <c r="K1353" s="7">
        <f>I1353*J1353</f>
        <v>0</v>
      </c>
      <c r="L1353" s="5" t="s">
        <v>30</v>
      </c>
      <c r="M1353" s="13">
        <v>21</v>
      </c>
      <c r="N1353" s="17">
        <v>0.12</v>
      </c>
      <c r="P1353" s="13">
        <v>85</v>
      </c>
      <c r="Q1353" s="9">
        <f>N1353*P1353</f>
        <v>10.199999999999999</v>
      </c>
      <c r="R1353" s="7">
        <f>G1353*13</f>
        <v>0</v>
      </c>
      <c r="S1353" s="7">
        <f>+R1353+Q1353+K1353</f>
        <v>10.199999999999999</v>
      </c>
      <c r="U1353" s="7" t="e">
        <f>T1353/C1353</f>
        <v>#DIV/0!</v>
      </c>
      <c r="X1353" s="117" t="e">
        <f>U1353*1.8</f>
        <v>#DIV/0!</v>
      </c>
      <c r="Z1353" s="17">
        <f>Y1353*8</f>
        <v>0</v>
      </c>
      <c r="AA1353" s="17">
        <f>Y1353*3.5</f>
        <v>0</v>
      </c>
      <c r="AB1353" s="17">
        <f>Y1353*0.9</f>
        <v>0</v>
      </c>
    </row>
    <row r="1355" spans="1:28" s="17" customFormat="1" x14ac:dyDescent="0.25">
      <c r="A1355" s="17">
        <v>364</v>
      </c>
      <c r="B1355" s="17">
        <v>925</v>
      </c>
      <c r="C1355" s="17">
        <v>1</v>
      </c>
      <c r="D1355" s="17" t="s">
        <v>822</v>
      </c>
      <c r="E1355" s="17" t="s">
        <v>918</v>
      </c>
      <c r="F1355" s="17">
        <v>1</v>
      </c>
      <c r="G1355" s="10">
        <f>+F1355-O1355/5</f>
        <v>0.69799999999999995</v>
      </c>
      <c r="H1355" s="11">
        <f>G1355*7%</f>
        <v>4.8860000000000001E-2</v>
      </c>
      <c r="I1355" s="11">
        <f>G1355+H1355</f>
        <v>0.74685999999999997</v>
      </c>
      <c r="J1355" s="17">
        <v>1</v>
      </c>
      <c r="K1355" s="7">
        <f>I1355*J1355</f>
        <v>0.74685999999999997</v>
      </c>
      <c r="L1355" s="10" t="s">
        <v>454</v>
      </c>
      <c r="M1355" s="17">
        <v>1</v>
      </c>
      <c r="N1355" s="17">
        <v>1.5</v>
      </c>
      <c r="O1355" s="13">
        <v>1.51</v>
      </c>
      <c r="P1355" s="13">
        <v>8</v>
      </c>
      <c r="Q1355" s="9">
        <f>N1355*P1355</f>
        <v>12</v>
      </c>
      <c r="R1355" s="7">
        <f>G1355*6</f>
        <v>4.1879999999999997</v>
      </c>
      <c r="S1355" s="7">
        <f>+R1355+Q1355+K1355</f>
        <v>16.93486</v>
      </c>
      <c r="T1355" s="7">
        <f>S1355+S1356</f>
        <v>17.784860000000002</v>
      </c>
      <c r="U1355" s="7">
        <f>T1355/C1355</f>
        <v>17.784860000000002</v>
      </c>
      <c r="X1355" s="117">
        <f>U1355*1.8</f>
        <v>32.012748000000002</v>
      </c>
      <c r="Y1355" s="17">
        <v>29</v>
      </c>
      <c r="Z1355" s="17">
        <f>Y1355*8</f>
        <v>232</v>
      </c>
      <c r="AA1355" s="17">
        <f>Y1355*3.5</f>
        <v>101.5</v>
      </c>
      <c r="AB1355" s="17">
        <f>Y1355*0.9</f>
        <v>26.1</v>
      </c>
    </row>
    <row r="1356" spans="1:28" s="17" customFormat="1" x14ac:dyDescent="0.25">
      <c r="E1356" s="18" t="s">
        <v>917</v>
      </c>
      <c r="G1356" s="10">
        <f>+F1356-O1356/5</f>
        <v>0</v>
      </c>
      <c r="H1356" s="11">
        <f>G1356*7%</f>
        <v>0</v>
      </c>
      <c r="I1356" s="11">
        <f>G1356+H1356</f>
        <v>0</v>
      </c>
      <c r="J1356" s="13"/>
      <c r="K1356" s="7">
        <f>I1356*J1356</f>
        <v>0</v>
      </c>
      <c r="L1356" s="5" t="s">
        <v>30</v>
      </c>
      <c r="M1356" s="13">
        <v>4</v>
      </c>
      <c r="N1356" s="17">
        <v>0.01</v>
      </c>
      <c r="P1356" s="13">
        <v>85</v>
      </c>
      <c r="Q1356" s="9">
        <f>N1356*P1356</f>
        <v>0.85</v>
      </c>
      <c r="R1356" s="7">
        <f>G1356*13</f>
        <v>0</v>
      </c>
      <c r="S1356" s="7">
        <f>+R1356+Q1356+K1356</f>
        <v>0.85</v>
      </c>
      <c r="U1356" s="7" t="e">
        <f>T1356/C1356</f>
        <v>#DIV/0!</v>
      </c>
      <c r="X1356" s="117" t="e">
        <f>U1356*1.8</f>
        <v>#DIV/0!</v>
      </c>
      <c r="Z1356" s="17">
        <f>Y1356*8</f>
        <v>0</v>
      </c>
      <c r="AA1356" s="17">
        <f>Y1356*3.5</f>
        <v>0</v>
      </c>
      <c r="AB1356" s="17">
        <f>Y1356*0.9</f>
        <v>0</v>
      </c>
    </row>
    <row r="1358" spans="1:28" s="17" customFormat="1" x14ac:dyDescent="0.25">
      <c r="A1358" s="17">
        <v>365</v>
      </c>
      <c r="B1358" s="17">
        <v>925</v>
      </c>
      <c r="C1358" s="17">
        <v>1</v>
      </c>
      <c r="D1358" s="17" t="s">
        <v>822</v>
      </c>
      <c r="E1358" s="17" t="s">
        <v>919</v>
      </c>
      <c r="F1358" s="17">
        <v>1.5</v>
      </c>
      <c r="G1358" s="10">
        <f>+F1358-O1358/5</f>
        <v>0.998</v>
      </c>
      <c r="H1358" s="11">
        <f>G1358*7%</f>
        <v>6.9860000000000005E-2</v>
      </c>
      <c r="I1358" s="11">
        <f>G1358+H1358</f>
        <v>1.06786</v>
      </c>
      <c r="J1358" s="17">
        <v>1</v>
      </c>
      <c r="K1358" s="7">
        <f>I1358*J1358</f>
        <v>1.06786</v>
      </c>
      <c r="L1358" s="10" t="s">
        <v>454</v>
      </c>
      <c r="M1358" s="17">
        <v>1</v>
      </c>
      <c r="N1358" s="17">
        <v>2.5</v>
      </c>
      <c r="O1358" s="13">
        <v>2.5099999999999998</v>
      </c>
      <c r="P1358" s="13">
        <v>11</v>
      </c>
      <c r="Q1358" s="9">
        <f>N1358*P1358</f>
        <v>27.5</v>
      </c>
      <c r="R1358" s="7">
        <f>G1358*6</f>
        <v>5.9879999999999995</v>
      </c>
      <c r="S1358" s="7">
        <f>+R1358+Q1358+K1358</f>
        <v>34.555860000000003</v>
      </c>
      <c r="T1358" s="7">
        <f>S1358+S1359</f>
        <v>35.405860000000004</v>
      </c>
      <c r="U1358" s="7">
        <f>T1358/C1358</f>
        <v>35.405860000000004</v>
      </c>
      <c r="X1358" s="117">
        <f>U1358*1.8</f>
        <v>63.730548000000006</v>
      </c>
      <c r="Y1358" s="17">
        <v>49</v>
      </c>
      <c r="Z1358" s="17">
        <f>Y1358*8</f>
        <v>392</v>
      </c>
      <c r="AA1358" s="17">
        <f>Y1358*3.5</f>
        <v>171.5</v>
      </c>
      <c r="AB1358" s="17">
        <f>Y1358*0.9</f>
        <v>44.1</v>
      </c>
    </row>
    <row r="1359" spans="1:28" s="17" customFormat="1" x14ac:dyDescent="0.25">
      <c r="E1359" s="18" t="s">
        <v>920</v>
      </c>
      <c r="G1359" s="10">
        <f>+F1359-O1359/5</f>
        <v>0</v>
      </c>
      <c r="H1359" s="11">
        <f>G1359*7%</f>
        <v>0</v>
      </c>
      <c r="I1359" s="11">
        <f>G1359+H1359</f>
        <v>0</v>
      </c>
      <c r="J1359" s="13"/>
      <c r="K1359" s="7">
        <f>I1359*J1359</f>
        <v>0</v>
      </c>
      <c r="L1359" s="5" t="s">
        <v>30</v>
      </c>
      <c r="M1359" s="13">
        <v>4</v>
      </c>
      <c r="N1359" s="17">
        <v>0.01</v>
      </c>
      <c r="P1359" s="13">
        <v>85</v>
      </c>
      <c r="Q1359" s="9">
        <f>N1359*P1359</f>
        <v>0.85</v>
      </c>
      <c r="R1359" s="7">
        <f>G1359*13</f>
        <v>0</v>
      </c>
      <c r="S1359" s="7">
        <f>+R1359+Q1359+K1359</f>
        <v>0.85</v>
      </c>
      <c r="U1359" s="7" t="e">
        <f>T1359/C1359</f>
        <v>#DIV/0!</v>
      </c>
      <c r="X1359" s="117" t="e">
        <f>U1359*1.8</f>
        <v>#DIV/0!</v>
      </c>
      <c r="Z1359" s="17">
        <f>Y1359*8</f>
        <v>0</v>
      </c>
      <c r="AA1359" s="17">
        <f>Y1359*3.5</f>
        <v>0</v>
      </c>
      <c r="AB1359" s="17">
        <f>Y1359*0.9</f>
        <v>0</v>
      </c>
    </row>
    <row r="1361" spans="1:28" s="17" customFormat="1" x14ac:dyDescent="0.25">
      <c r="A1361" s="17">
        <v>366</v>
      </c>
      <c r="B1361" s="17">
        <v>10</v>
      </c>
      <c r="C1361" s="17">
        <v>1</v>
      </c>
      <c r="D1361" s="17" t="s">
        <v>616</v>
      </c>
      <c r="E1361" s="17" t="s">
        <v>925</v>
      </c>
      <c r="F1361" s="17">
        <v>3.4</v>
      </c>
      <c r="G1361" s="10">
        <f>+F1361-O1361/5</f>
        <v>3.21</v>
      </c>
      <c r="H1361" s="11">
        <f>G1361*7%</f>
        <v>0.22470000000000001</v>
      </c>
      <c r="I1361" s="11">
        <f>G1361+H1361</f>
        <v>3.4346999999999999</v>
      </c>
      <c r="J1361" s="17">
        <v>18</v>
      </c>
      <c r="K1361" s="7">
        <f>I1361*J1361</f>
        <v>61.824599999999997</v>
      </c>
      <c r="L1361" s="10" t="s">
        <v>30</v>
      </c>
      <c r="M1361" s="17">
        <v>20</v>
      </c>
      <c r="N1361" s="17">
        <v>0.95</v>
      </c>
      <c r="O1361" s="13">
        <v>0.95</v>
      </c>
      <c r="P1361" s="13">
        <v>200</v>
      </c>
      <c r="Q1361" s="9">
        <f>N1361*P1361</f>
        <v>190</v>
      </c>
      <c r="R1361" s="7">
        <f>G1361*13</f>
        <v>41.73</v>
      </c>
      <c r="S1361" s="7">
        <f>+R1361+Q1361+K1361</f>
        <v>293.55459999999999</v>
      </c>
      <c r="T1361" s="7">
        <f>S1361+S1362</f>
        <v>293.55459999999999</v>
      </c>
      <c r="U1361" s="7">
        <f>T1361/C1361</f>
        <v>293.55459999999999</v>
      </c>
      <c r="X1361" s="117">
        <f>U1361*1.8</f>
        <v>528.39828</v>
      </c>
      <c r="Y1361" s="17">
        <v>529</v>
      </c>
      <c r="Z1361" s="17">
        <f>Y1361*8</f>
        <v>4232</v>
      </c>
      <c r="AA1361" s="17">
        <f>Y1361*3.5</f>
        <v>1851.5</v>
      </c>
      <c r="AB1361" s="17">
        <f>Y1361*0.9</f>
        <v>476.1</v>
      </c>
    </row>
    <row r="1362" spans="1:28" s="17" customFormat="1" x14ac:dyDescent="0.25">
      <c r="E1362" s="18" t="s">
        <v>921</v>
      </c>
      <c r="G1362" s="10">
        <f>+F1362-O1362/5</f>
        <v>0</v>
      </c>
      <c r="H1362" s="11">
        <f>G1362*7%</f>
        <v>0</v>
      </c>
      <c r="I1362" s="11">
        <f>G1362+H1362</f>
        <v>0</v>
      </c>
      <c r="J1362" s="13"/>
      <c r="K1362" s="7">
        <f>I1362*J1362</f>
        <v>0</v>
      </c>
      <c r="L1362" s="5"/>
      <c r="M1362" s="13"/>
      <c r="P1362" s="13"/>
      <c r="Q1362" s="9">
        <f>N1362*P1362</f>
        <v>0</v>
      </c>
      <c r="R1362" s="7">
        <f>G1362*13</f>
        <v>0</v>
      </c>
      <c r="S1362" s="7">
        <f>+R1362+Q1362+K1362</f>
        <v>0</v>
      </c>
      <c r="U1362" s="7" t="e">
        <f>T1362/C1362</f>
        <v>#DIV/0!</v>
      </c>
      <c r="X1362" s="117" t="e">
        <f>U1362*1.8</f>
        <v>#DIV/0!</v>
      </c>
      <c r="Z1362" s="17">
        <f>Y1362*8</f>
        <v>0</v>
      </c>
      <c r="AA1362" s="17">
        <f>Y1362*3.5</f>
        <v>0</v>
      </c>
      <c r="AB1362" s="17">
        <f>Y1362*0.9</f>
        <v>0</v>
      </c>
    </row>
    <row r="1364" spans="1:28" s="17" customFormat="1" x14ac:dyDescent="0.25">
      <c r="A1364" s="17">
        <v>367</v>
      </c>
      <c r="B1364" s="17">
        <v>10</v>
      </c>
      <c r="C1364" s="17">
        <v>1</v>
      </c>
      <c r="D1364" s="17" t="s">
        <v>616</v>
      </c>
      <c r="E1364" s="17" t="s">
        <v>926</v>
      </c>
      <c r="F1364" s="17">
        <v>2.8</v>
      </c>
      <c r="G1364" s="10">
        <f>+F1364-O1364/5</f>
        <v>2.76</v>
      </c>
      <c r="H1364" s="11">
        <f>G1364*7%</f>
        <v>0.19320000000000001</v>
      </c>
      <c r="I1364" s="11">
        <f>G1364+H1364</f>
        <v>2.9531999999999998</v>
      </c>
      <c r="J1364" s="17">
        <v>18</v>
      </c>
      <c r="K1364" s="7">
        <f>I1364*J1364</f>
        <v>53.157599999999995</v>
      </c>
      <c r="L1364" s="10" t="s">
        <v>30</v>
      </c>
      <c r="M1364" s="17">
        <v>16</v>
      </c>
      <c r="N1364" s="17">
        <v>0.2</v>
      </c>
      <c r="O1364" s="13">
        <v>0.2</v>
      </c>
      <c r="P1364" s="13">
        <v>200</v>
      </c>
      <c r="Q1364" s="9">
        <f>N1364*P1364</f>
        <v>40</v>
      </c>
      <c r="R1364" s="7">
        <f>G1364*13</f>
        <v>35.879999999999995</v>
      </c>
      <c r="S1364" s="7">
        <f>+R1364+Q1364+K1364</f>
        <v>129.0376</v>
      </c>
      <c r="T1364" s="7">
        <f>S1364+S1365</f>
        <v>129.0376</v>
      </c>
      <c r="U1364" s="7">
        <f>T1364/C1364</f>
        <v>129.0376</v>
      </c>
      <c r="X1364" s="117">
        <f>U1364*1.8</f>
        <v>232.26768000000001</v>
      </c>
      <c r="Y1364" s="17">
        <v>229</v>
      </c>
      <c r="Z1364" s="17">
        <f>Y1364*8</f>
        <v>1832</v>
      </c>
      <c r="AA1364" s="17">
        <f>Y1364*3.5</f>
        <v>801.5</v>
      </c>
      <c r="AB1364" s="17">
        <f>Y1364*0.9</f>
        <v>206.1</v>
      </c>
    </row>
    <row r="1365" spans="1:28" s="17" customFormat="1" x14ac:dyDescent="0.25">
      <c r="E1365" s="18" t="s">
        <v>927</v>
      </c>
      <c r="G1365" s="10">
        <f>+F1365-O1365/5</f>
        <v>0</v>
      </c>
      <c r="H1365" s="11">
        <f>G1365*7%</f>
        <v>0</v>
      </c>
      <c r="I1365" s="11">
        <f>G1365+H1365</f>
        <v>0</v>
      </c>
      <c r="J1365" s="13"/>
      <c r="K1365" s="7">
        <f>I1365*J1365</f>
        <v>0</v>
      </c>
      <c r="L1365" s="5"/>
      <c r="M1365" s="13"/>
      <c r="P1365" s="13"/>
      <c r="Q1365" s="9">
        <f>N1365*P1365</f>
        <v>0</v>
      </c>
      <c r="R1365" s="7">
        <f>G1365*13</f>
        <v>0</v>
      </c>
      <c r="S1365" s="7">
        <f>+R1365+Q1365+K1365</f>
        <v>0</v>
      </c>
      <c r="U1365" s="7" t="e">
        <f>T1365/C1365</f>
        <v>#DIV/0!</v>
      </c>
      <c r="X1365" s="117" t="e">
        <f>U1365*1.8</f>
        <v>#DIV/0!</v>
      </c>
      <c r="Z1365" s="17">
        <f>Y1365*8</f>
        <v>0</v>
      </c>
      <c r="AA1365" s="17">
        <f>Y1365*3.5</f>
        <v>0</v>
      </c>
      <c r="AB1365" s="17">
        <f>Y1365*0.9</f>
        <v>0</v>
      </c>
    </row>
    <row r="1367" spans="1:28" s="17" customFormat="1" x14ac:dyDescent="0.25">
      <c r="A1367" s="17">
        <v>368</v>
      </c>
      <c r="B1367" s="17">
        <v>10</v>
      </c>
      <c r="C1367" s="17">
        <v>1</v>
      </c>
      <c r="D1367" s="17" t="s">
        <v>642</v>
      </c>
      <c r="E1367" s="17" t="s">
        <v>928</v>
      </c>
      <c r="F1367" s="17">
        <v>7.5</v>
      </c>
      <c r="G1367" s="10">
        <f>+F1367-O1367/5</f>
        <v>7.41</v>
      </c>
      <c r="H1367" s="11">
        <f>G1367*7%</f>
        <v>0.51870000000000005</v>
      </c>
      <c r="I1367" s="11">
        <f>G1367+H1367</f>
        <v>7.9287000000000001</v>
      </c>
      <c r="J1367" s="17">
        <v>18</v>
      </c>
      <c r="K1367" s="7">
        <f>I1367*J1367</f>
        <v>142.7166</v>
      </c>
      <c r="L1367" s="10" t="s">
        <v>30</v>
      </c>
      <c r="M1367" s="17">
        <v>216</v>
      </c>
      <c r="N1367" s="17">
        <v>0.45</v>
      </c>
      <c r="O1367" s="13">
        <v>0.45</v>
      </c>
      <c r="P1367" s="13">
        <v>110</v>
      </c>
      <c r="Q1367" s="9">
        <f>N1367*P1367</f>
        <v>49.5</v>
      </c>
      <c r="R1367" s="7">
        <f>G1367*13</f>
        <v>96.33</v>
      </c>
      <c r="S1367" s="7">
        <f>+R1367+Q1367+K1367</f>
        <v>288.54660000000001</v>
      </c>
      <c r="T1367" s="7">
        <f>S1367+S1368</f>
        <v>288.54660000000001</v>
      </c>
      <c r="U1367" s="7">
        <f>T1367/C1367</f>
        <v>288.54660000000001</v>
      </c>
      <c r="X1367" s="117">
        <f>U1367*1.8</f>
        <v>519.38388000000009</v>
      </c>
      <c r="Y1367" s="17">
        <v>519</v>
      </c>
      <c r="Z1367" s="17">
        <f>Y1367*8</f>
        <v>4152</v>
      </c>
      <c r="AA1367" s="17">
        <f>Y1367*3.5</f>
        <v>1816.5</v>
      </c>
      <c r="AB1367" s="17">
        <f>Y1367*0.9</f>
        <v>467.1</v>
      </c>
    </row>
    <row r="1368" spans="1:28" s="17" customFormat="1" x14ac:dyDescent="0.25">
      <c r="E1368" s="18" t="s">
        <v>929</v>
      </c>
      <c r="G1368" s="10">
        <f>+F1368-O1368/5</f>
        <v>0</v>
      </c>
      <c r="H1368" s="11">
        <f>G1368*7%</f>
        <v>0</v>
      </c>
      <c r="I1368" s="11">
        <f>G1368+H1368</f>
        <v>0</v>
      </c>
      <c r="J1368" s="13"/>
      <c r="K1368" s="7">
        <f>I1368*J1368</f>
        <v>0</v>
      </c>
      <c r="L1368" s="5"/>
      <c r="M1368" s="13"/>
      <c r="P1368" s="13"/>
      <c r="Q1368" s="9">
        <f>N1368*P1368</f>
        <v>0</v>
      </c>
      <c r="R1368" s="7">
        <f>G1368*13</f>
        <v>0</v>
      </c>
      <c r="S1368" s="7">
        <f>+R1368+Q1368+K1368</f>
        <v>0</v>
      </c>
      <c r="U1368" s="7" t="e">
        <f>T1368/C1368</f>
        <v>#DIV/0!</v>
      </c>
      <c r="X1368" s="117" t="e">
        <f>U1368*1.8</f>
        <v>#DIV/0!</v>
      </c>
      <c r="Z1368" s="17">
        <f>Y1368*8</f>
        <v>0</v>
      </c>
      <c r="AA1368" s="17">
        <f>Y1368*3.5</f>
        <v>0</v>
      </c>
      <c r="AB1368" s="17">
        <f>Y1368*0.9</f>
        <v>0</v>
      </c>
    </row>
    <row r="1370" spans="1:28" s="17" customFormat="1" x14ac:dyDescent="0.25">
      <c r="A1370" s="17">
        <v>369</v>
      </c>
      <c r="B1370" s="17">
        <v>10</v>
      </c>
      <c r="C1370" s="17">
        <v>1</v>
      </c>
      <c r="D1370" s="17" t="s">
        <v>822</v>
      </c>
      <c r="E1370" s="17" t="s">
        <v>930</v>
      </c>
      <c r="F1370" s="17">
        <v>4.5999999999999996</v>
      </c>
      <c r="G1370" s="10">
        <f>+F1370-O1370/5</f>
        <v>4.51</v>
      </c>
      <c r="H1370" s="11">
        <f>G1370*7%</f>
        <v>0.31570000000000004</v>
      </c>
      <c r="I1370" s="11">
        <f>G1370+H1370</f>
        <v>4.8256999999999994</v>
      </c>
      <c r="J1370" s="17">
        <v>18</v>
      </c>
      <c r="K1370" s="7">
        <f>I1370*J1370</f>
        <v>86.862599999999986</v>
      </c>
      <c r="L1370" s="10" t="s">
        <v>30</v>
      </c>
      <c r="M1370" s="17">
        <v>162</v>
      </c>
      <c r="N1370" s="17">
        <v>0.45</v>
      </c>
      <c r="O1370" s="13">
        <v>0.45</v>
      </c>
      <c r="P1370" s="13">
        <v>110</v>
      </c>
      <c r="Q1370" s="9">
        <f>N1370*P1370</f>
        <v>49.5</v>
      </c>
      <c r="R1370" s="7">
        <f>G1370*13</f>
        <v>58.629999999999995</v>
      </c>
      <c r="S1370" s="7">
        <f>+R1370+Q1370+K1370</f>
        <v>194.99259999999998</v>
      </c>
      <c r="T1370" s="7">
        <f>S1370+S1371</f>
        <v>194.99259999999998</v>
      </c>
      <c r="U1370" s="7">
        <f>T1370/C1370</f>
        <v>194.99259999999998</v>
      </c>
      <c r="X1370" s="117">
        <f>U1370*1.8</f>
        <v>350.98667999999998</v>
      </c>
      <c r="Y1370" s="17">
        <v>349</v>
      </c>
      <c r="Z1370" s="17">
        <f>Y1370*8</f>
        <v>2792</v>
      </c>
      <c r="AA1370" s="17">
        <f>Y1370*3.5</f>
        <v>1221.5</v>
      </c>
      <c r="AB1370" s="17">
        <f>Y1370*0.9</f>
        <v>314.10000000000002</v>
      </c>
    </row>
    <row r="1371" spans="1:28" s="17" customFormat="1" x14ac:dyDescent="0.25">
      <c r="E1371" s="18" t="s">
        <v>931</v>
      </c>
      <c r="G1371" s="10">
        <f>+F1371-O1371/5</f>
        <v>0</v>
      </c>
      <c r="H1371" s="11">
        <f>G1371*7%</f>
        <v>0</v>
      </c>
      <c r="I1371" s="11">
        <f>G1371+H1371</f>
        <v>0</v>
      </c>
      <c r="J1371" s="13"/>
      <c r="K1371" s="7">
        <f>I1371*J1371</f>
        <v>0</v>
      </c>
      <c r="L1371" s="5"/>
      <c r="M1371" s="13"/>
      <c r="P1371" s="13"/>
      <c r="Q1371" s="9">
        <f>N1371*P1371</f>
        <v>0</v>
      </c>
      <c r="R1371" s="7">
        <f>G1371*13</f>
        <v>0</v>
      </c>
      <c r="S1371" s="7">
        <f>+R1371+Q1371+K1371</f>
        <v>0</v>
      </c>
      <c r="U1371" s="7" t="e">
        <f>T1371/C1371</f>
        <v>#DIV/0!</v>
      </c>
      <c r="X1371" s="117" t="e">
        <f>U1371*1.8</f>
        <v>#DIV/0!</v>
      </c>
      <c r="Z1371" s="17">
        <f>Y1371*8</f>
        <v>0</v>
      </c>
      <c r="AA1371" s="17">
        <f>Y1371*3.5</f>
        <v>0</v>
      </c>
      <c r="AB1371" s="17">
        <f>Y1371*0.9</f>
        <v>0</v>
      </c>
    </row>
    <row r="1373" spans="1:28" s="12" customFormat="1" x14ac:dyDescent="0.25">
      <c r="A1373" s="12">
        <v>370</v>
      </c>
      <c r="B1373" s="12">
        <v>10</v>
      </c>
      <c r="C1373" s="12">
        <v>1</v>
      </c>
      <c r="D1373" s="12" t="s">
        <v>612</v>
      </c>
      <c r="E1373" s="12" t="s">
        <v>932</v>
      </c>
      <c r="F1373" s="12">
        <v>2</v>
      </c>
      <c r="G1373" s="48">
        <f>+F1373-O1373/5</f>
        <v>1.95</v>
      </c>
      <c r="H1373" s="49">
        <f>G1373*7%</f>
        <v>0.13650000000000001</v>
      </c>
      <c r="I1373" s="49">
        <f>G1373+H1373</f>
        <v>2.0865</v>
      </c>
      <c r="J1373" s="12">
        <v>18</v>
      </c>
      <c r="K1373" s="50">
        <f>I1373*J1373</f>
        <v>37.557000000000002</v>
      </c>
      <c r="L1373" s="48" t="s">
        <v>30</v>
      </c>
      <c r="M1373" s="12">
        <v>5</v>
      </c>
      <c r="N1373" s="12">
        <v>0.25</v>
      </c>
      <c r="O1373" s="51">
        <v>0.25</v>
      </c>
      <c r="P1373" s="51">
        <v>200</v>
      </c>
      <c r="Q1373" s="52">
        <f>N1373*P1373</f>
        <v>50</v>
      </c>
      <c r="R1373" s="50">
        <f>G1373*13</f>
        <v>25.349999999999998</v>
      </c>
      <c r="S1373" s="50">
        <f>+R1373+Q1373+K1373</f>
        <v>112.907</v>
      </c>
      <c r="T1373" s="50">
        <f>S1373+S1374</f>
        <v>112.907</v>
      </c>
      <c r="U1373" s="50">
        <f>T1373/C1373</f>
        <v>112.907</v>
      </c>
      <c r="X1373" s="124">
        <f>U1373*1.8</f>
        <v>203.23259999999999</v>
      </c>
      <c r="Y1373" s="12">
        <v>199</v>
      </c>
      <c r="Z1373" s="12">
        <f>Y1373*8</f>
        <v>1592</v>
      </c>
      <c r="AA1373" s="12">
        <f>Y1373*3.5</f>
        <v>696.5</v>
      </c>
      <c r="AB1373" s="12">
        <f>Y1373*0.9</f>
        <v>179.1</v>
      </c>
    </row>
    <row r="1374" spans="1:28" s="17" customFormat="1" ht="15" customHeight="1" x14ac:dyDescent="0.25">
      <c r="E1374" s="18" t="s">
        <v>933</v>
      </c>
      <c r="G1374" s="10">
        <f>+F1374-O1374/5</f>
        <v>0</v>
      </c>
      <c r="H1374" s="11">
        <f>G1374*7%</f>
        <v>0</v>
      </c>
      <c r="I1374" s="11">
        <f>G1374+H1374</f>
        <v>0</v>
      </c>
      <c r="J1374" s="13"/>
      <c r="K1374" s="7">
        <f>I1374*J1374</f>
        <v>0</v>
      </c>
      <c r="L1374" s="5"/>
      <c r="M1374" s="13"/>
      <c r="P1374" s="13"/>
      <c r="Q1374" s="9">
        <f>N1374*P1374</f>
        <v>0</v>
      </c>
      <c r="R1374" s="7">
        <f>G1374*13</f>
        <v>0</v>
      </c>
      <c r="S1374" s="7">
        <f>+R1374+Q1374+K1374</f>
        <v>0</v>
      </c>
      <c r="U1374" s="7" t="e">
        <f>T1374/C1374</f>
        <v>#DIV/0!</v>
      </c>
      <c r="X1374" s="117" t="e">
        <f>U1374*1.8</f>
        <v>#DIV/0!</v>
      </c>
      <c r="Z1374" s="17">
        <f>Y1374*8</f>
        <v>0</v>
      </c>
      <c r="AA1374" s="17">
        <f>Y1374*3.5</f>
        <v>0</v>
      </c>
      <c r="AB1374" s="17">
        <f>Y1374*0.9</f>
        <v>0</v>
      </c>
    </row>
    <row r="1376" spans="1:28" s="17" customFormat="1" x14ac:dyDescent="0.25">
      <c r="A1376" s="17">
        <v>371</v>
      </c>
      <c r="B1376" s="17">
        <v>10</v>
      </c>
      <c r="C1376" s="17">
        <v>1</v>
      </c>
      <c r="D1376" s="17" t="s">
        <v>612</v>
      </c>
      <c r="E1376" s="17" t="s">
        <v>935</v>
      </c>
      <c r="F1376" s="17">
        <v>1.6</v>
      </c>
      <c r="G1376" s="10">
        <f>+F1376-O1376/5</f>
        <v>1.58</v>
      </c>
      <c r="H1376" s="11">
        <f>G1376*7%</f>
        <v>0.11060000000000002</v>
      </c>
      <c r="I1376" s="11">
        <f>G1376+H1376</f>
        <v>1.6906000000000001</v>
      </c>
      <c r="J1376" s="17">
        <v>18</v>
      </c>
      <c r="K1376" s="7">
        <f>I1376*J1376</f>
        <v>30.430800000000001</v>
      </c>
      <c r="L1376" s="10" t="s">
        <v>30</v>
      </c>
      <c r="M1376" s="17">
        <v>5</v>
      </c>
      <c r="N1376" s="17">
        <v>0.1</v>
      </c>
      <c r="O1376" s="13">
        <v>0.1</v>
      </c>
      <c r="P1376" s="13">
        <v>200</v>
      </c>
      <c r="Q1376" s="9">
        <f>N1376*P1376</f>
        <v>20</v>
      </c>
      <c r="R1376" s="7">
        <f>G1376*13</f>
        <v>20.54</v>
      </c>
      <c r="S1376" s="7">
        <f>+R1376+Q1376+K1376</f>
        <v>70.970799999999997</v>
      </c>
      <c r="T1376" s="7">
        <f>S1376+S1377</f>
        <v>70.970799999999997</v>
      </c>
      <c r="U1376" s="7">
        <f>T1376/C1376</f>
        <v>70.970799999999997</v>
      </c>
      <c r="X1376" s="117">
        <f>U1376*1.8</f>
        <v>127.74744</v>
      </c>
      <c r="Y1376" s="17">
        <v>129</v>
      </c>
      <c r="Z1376" s="17">
        <f>Y1376*8</f>
        <v>1032</v>
      </c>
      <c r="AA1376" s="17">
        <f>Y1376*3.5</f>
        <v>451.5</v>
      </c>
      <c r="AB1376" s="17">
        <f>Y1376*0.9</f>
        <v>116.10000000000001</v>
      </c>
    </row>
    <row r="1377" spans="1:30" s="17" customFormat="1" ht="15" customHeight="1" x14ac:dyDescent="0.25">
      <c r="E1377" s="18" t="s">
        <v>934</v>
      </c>
      <c r="G1377" s="10">
        <f>+F1377-O1377/5</f>
        <v>0</v>
      </c>
      <c r="H1377" s="11">
        <f>G1377*7%</f>
        <v>0</v>
      </c>
      <c r="I1377" s="11">
        <f>G1377+H1377</f>
        <v>0</v>
      </c>
      <c r="J1377" s="13"/>
      <c r="K1377" s="7">
        <f>I1377*J1377</f>
        <v>0</v>
      </c>
      <c r="L1377" s="5"/>
      <c r="M1377" s="13"/>
      <c r="P1377" s="13"/>
      <c r="Q1377" s="9">
        <f>N1377*P1377</f>
        <v>0</v>
      </c>
      <c r="R1377" s="7">
        <f>G1377*13</f>
        <v>0</v>
      </c>
      <c r="S1377" s="7">
        <f>+R1377+Q1377+K1377</f>
        <v>0</v>
      </c>
      <c r="U1377" s="7" t="e">
        <f>T1377/C1377</f>
        <v>#DIV/0!</v>
      </c>
      <c r="X1377" s="117" t="e">
        <f>U1377*1.8</f>
        <v>#DIV/0!</v>
      </c>
      <c r="Z1377" s="17">
        <f>Y1377*8</f>
        <v>0</v>
      </c>
      <c r="AA1377" s="17">
        <f>Y1377*3.5</f>
        <v>0</v>
      </c>
      <c r="AB1377" s="17">
        <f>Y1377*0.9</f>
        <v>0</v>
      </c>
    </row>
    <row r="1379" spans="1:30" s="17" customFormat="1" x14ac:dyDescent="0.25">
      <c r="A1379" s="17">
        <v>372</v>
      </c>
      <c r="B1379" s="17">
        <v>10</v>
      </c>
      <c r="C1379" s="17">
        <v>1</v>
      </c>
      <c r="D1379" s="17" t="s">
        <v>877</v>
      </c>
      <c r="E1379" s="83" t="s">
        <v>937</v>
      </c>
      <c r="F1379" s="17">
        <v>2.8</v>
      </c>
      <c r="G1379" s="10">
        <f>+F1379-O1379/5</f>
        <v>1.9699999999999998</v>
      </c>
      <c r="H1379" s="11">
        <f>G1379*7%</f>
        <v>0.13789999999999999</v>
      </c>
      <c r="I1379" s="11">
        <f>G1379+H1379</f>
        <v>2.1078999999999999</v>
      </c>
      <c r="J1379" s="17">
        <v>18</v>
      </c>
      <c r="K1379" s="7">
        <f>I1379*J1379</f>
        <v>37.9422</v>
      </c>
      <c r="L1379" s="10" t="s">
        <v>37</v>
      </c>
      <c r="M1379" s="17">
        <v>2</v>
      </c>
      <c r="N1379" s="17">
        <v>4</v>
      </c>
      <c r="O1379" s="13">
        <v>4.1500000000000004</v>
      </c>
      <c r="P1379" s="13">
        <v>125</v>
      </c>
      <c r="Q1379" s="9">
        <f>N1379*P1379</f>
        <v>500</v>
      </c>
      <c r="R1379" s="7">
        <f>G1379*13</f>
        <v>25.609999999999996</v>
      </c>
      <c r="S1379" s="7">
        <f>+R1379+Q1379+K1379</f>
        <v>563.55219999999997</v>
      </c>
      <c r="T1379" s="7">
        <f>S1379+S1380</f>
        <v>580.05219999999997</v>
      </c>
      <c r="U1379" s="7">
        <f>T1379/C1379</f>
        <v>580.05219999999997</v>
      </c>
      <c r="X1379" s="117">
        <f>U1379*1.8</f>
        <v>1044.0939599999999</v>
      </c>
      <c r="Y1379" s="17">
        <v>1039</v>
      </c>
      <c r="Z1379" s="17">
        <f>Y1379*8</f>
        <v>8312</v>
      </c>
      <c r="AA1379" s="17">
        <f>Y1379*3.5</f>
        <v>3636.5</v>
      </c>
      <c r="AB1379" s="17">
        <f>Y1379*0.9</f>
        <v>935.1</v>
      </c>
      <c r="AD1379" s="17" t="s">
        <v>1254</v>
      </c>
    </row>
    <row r="1380" spans="1:30" s="17" customFormat="1" x14ac:dyDescent="0.25">
      <c r="E1380" s="18" t="s">
        <v>936</v>
      </c>
      <c r="G1380" s="10">
        <f>+F1380-O1380/5</f>
        <v>0</v>
      </c>
      <c r="H1380" s="11">
        <f>G1380*7%</f>
        <v>0</v>
      </c>
      <c r="I1380" s="11">
        <f>G1380+H1380</f>
        <v>0</v>
      </c>
      <c r="J1380" s="13"/>
      <c r="K1380" s="7">
        <f>I1380*J1380</f>
        <v>0</v>
      </c>
      <c r="L1380" s="5" t="s">
        <v>30</v>
      </c>
      <c r="M1380" s="13">
        <v>48</v>
      </c>
      <c r="N1380" s="17">
        <v>0.15</v>
      </c>
      <c r="P1380" s="13">
        <v>110</v>
      </c>
      <c r="Q1380" s="9">
        <f>N1380*P1380</f>
        <v>16.5</v>
      </c>
      <c r="R1380" s="7">
        <f>G1380*13</f>
        <v>0</v>
      </c>
      <c r="S1380" s="7">
        <f>+R1380+Q1380+K1380</f>
        <v>16.5</v>
      </c>
      <c r="U1380" s="7" t="e">
        <f>T1380/C1380</f>
        <v>#DIV/0!</v>
      </c>
      <c r="X1380" s="117" t="e">
        <f>U1380*1.8</f>
        <v>#DIV/0!</v>
      </c>
      <c r="Z1380" s="17">
        <f>Y1380*8</f>
        <v>0</v>
      </c>
      <c r="AA1380" s="17">
        <f>Y1380*3.5</f>
        <v>0</v>
      </c>
      <c r="AB1380" s="17">
        <f>Y1380*0.9</f>
        <v>0</v>
      </c>
    </row>
    <row r="1382" spans="1:30" s="17" customFormat="1" x14ac:dyDescent="0.25">
      <c r="A1382" s="17">
        <v>373</v>
      </c>
      <c r="B1382" s="17">
        <v>10</v>
      </c>
      <c r="C1382" s="17">
        <v>1</v>
      </c>
      <c r="D1382" s="17" t="s">
        <v>877</v>
      </c>
      <c r="E1382" s="17" t="s">
        <v>938</v>
      </c>
      <c r="F1382" s="17">
        <v>2.2000000000000002</v>
      </c>
      <c r="G1382" s="10">
        <f>+F1382-O1382/5</f>
        <v>1.85</v>
      </c>
      <c r="H1382" s="11">
        <f>G1382*7%</f>
        <v>0.12950000000000003</v>
      </c>
      <c r="I1382" s="11">
        <f>G1382+H1382</f>
        <v>1.9795</v>
      </c>
      <c r="J1382" s="17">
        <v>18</v>
      </c>
      <c r="K1382" s="7">
        <f>I1382*J1382</f>
        <v>35.631</v>
      </c>
      <c r="L1382" s="10" t="s">
        <v>37</v>
      </c>
      <c r="M1382" s="17">
        <v>2</v>
      </c>
      <c r="N1382" s="17">
        <v>1.5</v>
      </c>
      <c r="O1382" s="13">
        <v>1.75</v>
      </c>
      <c r="P1382" s="13">
        <v>35</v>
      </c>
      <c r="Q1382" s="9">
        <f>N1382*P1382</f>
        <v>52.5</v>
      </c>
      <c r="R1382" s="7">
        <f>G1382*13</f>
        <v>24.05</v>
      </c>
      <c r="S1382" s="7">
        <f>+R1382+Q1382+K1382</f>
        <v>112.181</v>
      </c>
      <c r="T1382" s="7">
        <f>S1382+S1383</f>
        <v>139.68099999999998</v>
      </c>
      <c r="U1382" s="7">
        <f>T1382/C1382</f>
        <v>139.68099999999998</v>
      </c>
      <c r="X1382" s="117">
        <f>U1382*1.8</f>
        <v>251.42579999999998</v>
      </c>
      <c r="Y1382" s="17">
        <v>249</v>
      </c>
      <c r="Z1382" s="17">
        <f>Y1382*8</f>
        <v>1992</v>
      </c>
      <c r="AA1382" s="17">
        <f>Y1382*3.5</f>
        <v>871.5</v>
      </c>
      <c r="AB1382" s="17">
        <f>Y1382*0.9</f>
        <v>224.1</v>
      </c>
    </row>
    <row r="1383" spans="1:30" s="17" customFormat="1" x14ac:dyDescent="0.25">
      <c r="E1383" s="18" t="s">
        <v>940</v>
      </c>
      <c r="G1383" s="10">
        <f>+F1383-O1383/5</f>
        <v>0</v>
      </c>
      <c r="H1383" s="11">
        <f>G1383*7%</f>
        <v>0</v>
      </c>
      <c r="I1383" s="11">
        <f>G1383+H1383</f>
        <v>0</v>
      </c>
      <c r="J1383" s="13"/>
      <c r="K1383" s="7">
        <f>I1383*J1383</f>
        <v>0</v>
      </c>
      <c r="L1383" s="5" t="s">
        <v>30</v>
      </c>
      <c r="M1383" s="13">
        <v>74</v>
      </c>
      <c r="N1383" s="17">
        <v>0.25</v>
      </c>
      <c r="P1383" s="13">
        <v>110</v>
      </c>
      <c r="Q1383" s="9">
        <f>N1383*P1383</f>
        <v>27.5</v>
      </c>
      <c r="R1383" s="7">
        <f>G1383*13</f>
        <v>0</v>
      </c>
      <c r="S1383" s="7">
        <f>+R1383+Q1383+K1383</f>
        <v>27.5</v>
      </c>
      <c r="U1383" s="7" t="e">
        <f>T1383/C1383</f>
        <v>#DIV/0!</v>
      </c>
      <c r="X1383" s="117" t="e">
        <f>U1383*1.8</f>
        <v>#DIV/0!</v>
      </c>
      <c r="Z1383" s="17">
        <f>Y1383*8</f>
        <v>0</v>
      </c>
      <c r="AA1383" s="17">
        <f>Y1383*3.5</f>
        <v>0</v>
      </c>
      <c r="AB1383" s="17">
        <f>Y1383*0.9</f>
        <v>0</v>
      </c>
    </row>
    <row r="1385" spans="1:30" s="17" customFormat="1" x14ac:dyDescent="0.25">
      <c r="A1385" s="17">
        <v>374</v>
      </c>
      <c r="B1385" s="17">
        <v>14</v>
      </c>
      <c r="C1385" s="17">
        <v>1</v>
      </c>
      <c r="D1385" s="17" t="s">
        <v>612</v>
      </c>
      <c r="E1385" s="17" t="s">
        <v>941</v>
      </c>
      <c r="F1385" s="17">
        <v>3</v>
      </c>
      <c r="G1385" s="10">
        <f>+F1385-O1385/5</f>
        <v>2.9</v>
      </c>
      <c r="H1385" s="11">
        <f>G1385*7%</f>
        <v>0.20300000000000001</v>
      </c>
      <c r="I1385" s="11">
        <f>G1385+H1385</f>
        <v>3.1029999999999998</v>
      </c>
      <c r="J1385" s="17">
        <v>27</v>
      </c>
      <c r="K1385" s="7">
        <f>I1385*J1385</f>
        <v>83.780999999999992</v>
      </c>
      <c r="L1385" s="5" t="s">
        <v>30</v>
      </c>
      <c r="M1385" s="17">
        <v>38</v>
      </c>
      <c r="N1385" s="17">
        <v>0.5</v>
      </c>
      <c r="O1385" s="13">
        <v>0.5</v>
      </c>
      <c r="P1385" s="13">
        <v>260</v>
      </c>
      <c r="Q1385" s="9">
        <f>N1385*P1385</f>
        <v>130</v>
      </c>
      <c r="R1385" s="7">
        <f>G1385*13</f>
        <v>37.699999999999996</v>
      </c>
      <c r="S1385" s="7">
        <f>+R1385+Q1385+K1385</f>
        <v>251.48099999999999</v>
      </c>
      <c r="T1385" s="7">
        <f>S1385+S1386</f>
        <v>251.48099999999999</v>
      </c>
      <c r="U1385" s="7">
        <f>T1385/C1385</f>
        <v>251.48099999999999</v>
      </c>
      <c r="X1385" s="117">
        <f>U1385*1.8</f>
        <v>452.66579999999999</v>
      </c>
      <c r="Y1385" s="17">
        <v>449</v>
      </c>
      <c r="Z1385" s="17">
        <f>Y1385*8</f>
        <v>3592</v>
      </c>
      <c r="AA1385" s="17">
        <f>Y1385*3.5</f>
        <v>1571.5</v>
      </c>
      <c r="AB1385" s="17">
        <f>Y1385*0.9</f>
        <v>404.1</v>
      </c>
    </row>
    <row r="1386" spans="1:30" s="17" customFormat="1" x14ac:dyDescent="0.25">
      <c r="E1386" s="18" t="s">
        <v>939</v>
      </c>
      <c r="G1386" s="10">
        <f>+F1386-O1386/5</f>
        <v>0</v>
      </c>
      <c r="H1386" s="11">
        <f>G1386*7%</f>
        <v>0</v>
      </c>
      <c r="I1386" s="11">
        <f>G1386+H1386</f>
        <v>0</v>
      </c>
      <c r="J1386" s="13"/>
      <c r="K1386" s="7">
        <f>I1386*J1386</f>
        <v>0</v>
      </c>
      <c r="L1386" s="5"/>
      <c r="M1386" s="13"/>
      <c r="P1386" s="13"/>
      <c r="Q1386" s="9">
        <f>N1386*P1386</f>
        <v>0</v>
      </c>
      <c r="R1386" s="7">
        <f>G1386*13</f>
        <v>0</v>
      </c>
      <c r="S1386" s="7">
        <f>+R1386+Q1386+K1386</f>
        <v>0</v>
      </c>
      <c r="U1386" s="7" t="e">
        <f>T1386/C1386</f>
        <v>#DIV/0!</v>
      </c>
      <c r="X1386" s="117" t="e">
        <f>U1386*1.8</f>
        <v>#DIV/0!</v>
      </c>
      <c r="Z1386" s="17">
        <f>Y1386*8</f>
        <v>0</v>
      </c>
      <c r="AA1386" s="17">
        <f>Y1386*3.5</f>
        <v>0</v>
      </c>
      <c r="AB1386" s="17">
        <f>Y1386*0.9</f>
        <v>0</v>
      </c>
    </row>
    <row r="1388" spans="1:30" s="17" customFormat="1" x14ac:dyDescent="0.25">
      <c r="A1388" s="17">
        <v>375</v>
      </c>
      <c r="B1388" s="17">
        <v>14</v>
      </c>
      <c r="C1388" s="17">
        <v>1</v>
      </c>
      <c r="D1388" s="17" t="s">
        <v>612</v>
      </c>
      <c r="E1388" s="17" t="s">
        <v>943</v>
      </c>
      <c r="F1388" s="17">
        <v>3.3</v>
      </c>
      <c r="G1388" s="10">
        <f>+F1388-O1388/5</f>
        <v>3.13</v>
      </c>
      <c r="H1388" s="11">
        <f>G1388*7%</f>
        <v>0.21910000000000002</v>
      </c>
      <c r="I1388" s="11">
        <f>G1388+H1388</f>
        <v>3.3491</v>
      </c>
      <c r="J1388" s="17">
        <v>27</v>
      </c>
      <c r="K1388" s="7">
        <f>I1388*J1388</f>
        <v>90.425700000000006</v>
      </c>
      <c r="L1388" s="5" t="s">
        <v>30</v>
      </c>
      <c r="M1388" s="17">
        <v>23</v>
      </c>
      <c r="N1388" s="17">
        <v>0.85</v>
      </c>
      <c r="O1388" s="13">
        <v>0.85</v>
      </c>
      <c r="P1388" s="13">
        <v>260</v>
      </c>
      <c r="Q1388" s="9">
        <f>N1388*P1388</f>
        <v>221</v>
      </c>
      <c r="R1388" s="7">
        <f>G1388*13</f>
        <v>40.69</v>
      </c>
      <c r="S1388" s="7">
        <f>+R1388+Q1388+K1388</f>
        <v>352.1157</v>
      </c>
      <c r="T1388" s="7">
        <f>S1388+S1389</f>
        <v>352.1157</v>
      </c>
      <c r="U1388" s="7">
        <f>T1388/C1388</f>
        <v>352.1157</v>
      </c>
      <c r="X1388" s="117">
        <f>U1388*1.8</f>
        <v>633.80826000000002</v>
      </c>
      <c r="Y1388" s="17">
        <v>629</v>
      </c>
      <c r="Z1388" s="17">
        <f>Y1388*8</f>
        <v>5032</v>
      </c>
      <c r="AA1388" s="17">
        <f>Y1388*3.5</f>
        <v>2201.5</v>
      </c>
      <c r="AB1388" s="17">
        <f>Y1388*0.9</f>
        <v>566.1</v>
      </c>
    </row>
    <row r="1389" spans="1:30" s="17" customFormat="1" x14ac:dyDescent="0.25">
      <c r="E1389" s="18" t="s">
        <v>942</v>
      </c>
      <c r="G1389" s="10">
        <f>+F1389-O1389/5</f>
        <v>0</v>
      </c>
      <c r="H1389" s="11">
        <f>G1389*7%</f>
        <v>0</v>
      </c>
      <c r="I1389" s="11">
        <f>G1389+H1389</f>
        <v>0</v>
      </c>
      <c r="J1389" s="13"/>
      <c r="K1389" s="7">
        <f>I1389*J1389</f>
        <v>0</v>
      </c>
      <c r="L1389" s="5"/>
      <c r="M1389" s="13"/>
      <c r="P1389" s="13"/>
      <c r="Q1389" s="9">
        <f>N1389*P1389</f>
        <v>0</v>
      </c>
      <c r="R1389" s="7">
        <f>G1389*13</f>
        <v>0</v>
      </c>
      <c r="S1389" s="7">
        <f>+R1389+Q1389+K1389</f>
        <v>0</v>
      </c>
      <c r="U1389" s="7" t="e">
        <f>T1389/C1389</f>
        <v>#DIV/0!</v>
      </c>
      <c r="X1389" s="117" t="e">
        <f>U1389*1.8</f>
        <v>#DIV/0!</v>
      </c>
      <c r="Z1389" s="17">
        <f>Y1389*8</f>
        <v>0</v>
      </c>
      <c r="AA1389" s="17">
        <f>Y1389*3.5</f>
        <v>0</v>
      </c>
      <c r="AB1389" s="17">
        <f>Y1389*0.9</f>
        <v>0</v>
      </c>
    </row>
    <row r="1391" spans="1:30" s="17" customFormat="1" x14ac:dyDescent="0.25">
      <c r="A1391" s="17">
        <v>376</v>
      </c>
      <c r="B1391" s="17">
        <v>14</v>
      </c>
      <c r="C1391" s="17">
        <v>1</v>
      </c>
      <c r="D1391" s="17" t="s">
        <v>946</v>
      </c>
      <c r="E1391" s="17" t="s">
        <v>945</v>
      </c>
      <c r="F1391" s="17">
        <v>4.9000000000000004</v>
      </c>
      <c r="G1391" s="10">
        <f>+F1391-O1391/5</f>
        <v>4.71</v>
      </c>
      <c r="H1391" s="11">
        <f>G1391*7%</f>
        <v>0.32970000000000005</v>
      </c>
      <c r="I1391" s="11">
        <f>G1391+H1391</f>
        <v>5.0396999999999998</v>
      </c>
      <c r="J1391" s="17">
        <v>27</v>
      </c>
      <c r="K1391" s="7">
        <f>I1391*J1391</f>
        <v>136.0719</v>
      </c>
      <c r="L1391" s="5" t="s">
        <v>30</v>
      </c>
      <c r="M1391" s="17">
        <v>121</v>
      </c>
      <c r="N1391" s="17">
        <v>0.95</v>
      </c>
      <c r="O1391" s="13">
        <v>0.95</v>
      </c>
      <c r="P1391" s="13">
        <v>185</v>
      </c>
      <c r="Q1391" s="9">
        <f>N1391*P1391</f>
        <v>175.75</v>
      </c>
      <c r="R1391" s="7">
        <f>G1391*13</f>
        <v>61.23</v>
      </c>
      <c r="S1391" s="7">
        <f>+R1391+Q1391+K1391</f>
        <v>373.05189999999999</v>
      </c>
      <c r="T1391" s="7">
        <f>S1391+S1392</f>
        <v>373.05189999999999</v>
      </c>
      <c r="U1391" s="7">
        <f>T1391/C1391</f>
        <v>373.05189999999999</v>
      </c>
      <c r="X1391" s="117">
        <f>U1391*1.8</f>
        <v>671.49342000000001</v>
      </c>
      <c r="Y1391" s="17">
        <v>669</v>
      </c>
      <c r="Z1391" s="17">
        <f>Y1391*8</f>
        <v>5352</v>
      </c>
      <c r="AA1391" s="17">
        <f>Y1391*3.5</f>
        <v>2341.5</v>
      </c>
      <c r="AB1391" s="17">
        <f>Y1391*0.9</f>
        <v>602.1</v>
      </c>
    </row>
    <row r="1392" spans="1:30" s="17" customFormat="1" x14ac:dyDescent="0.25">
      <c r="E1392" s="18" t="s">
        <v>944</v>
      </c>
      <c r="G1392" s="10">
        <f>+F1392-O1392/5</f>
        <v>0</v>
      </c>
      <c r="H1392" s="11">
        <f>G1392*7%</f>
        <v>0</v>
      </c>
      <c r="I1392" s="11">
        <f>G1392+H1392</f>
        <v>0</v>
      </c>
      <c r="J1392" s="13"/>
      <c r="K1392" s="7">
        <f>I1392*J1392</f>
        <v>0</v>
      </c>
      <c r="L1392" s="5"/>
      <c r="M1392" s="13"/>
      <c r="P1392" s="13"/>
      <c r="Q1392" s="9">
        <f>N1392*P1392</f>
        <v>0</v>
      </c>
      <c r="R1392" s="7">
        <f>G1392*13</f>
        <v>0</v>
      </c>
      <c r="S1392" s="7">
        <f>+R1392+Q1392+K1392</f>
        <v>0</v>
      </c>
      <c r="U1392" s="7" t="e">
        <f>T1392/C1392</f>
        <v>#DIV/0!</v>
      </c>
      <c r="X1392" s="117" t="e">
        <f>U1392*1.8</f>
        <v>#DIV/0!</v>
      </c>
      <c r="Z1392" s="17">
        <f>Y1392*8</f>
        <v>0</v>
      </c>
      <c r="AA1392" s="17">
        <f>Y1392*3.5</f>
        <v>0</v>
      </c>
      <c r="AB1392" s="17">
        <f>Y1392*0.9</f>
        <v>0</v>
      </c>
    </row>
    <row r="1394" spans="1:29" s="17" customFormat="1" x14ac:dyDescent="0.25">
      <c r="A1394" s="17">
        <v>377</v>
      </c>
      <c r="B1394" s="17">
        <v>14</v>
      </c>
      <c r="C1394" s="17">
        <v>1</v>
      </c>
      <c r="D1394" s="17" t="s">
        <v>612</v>
      </c>
      <c r="E1394" s="17" t="s">
        <v>948</v>
      </c>
      <c r="F1394" s="17">
        <v>3.2</v>
      </c>
      <c r="G1394" s="10">
        <f>+F1394-O1394/5</f>
        <v>3.08</v>
      </c>
      <c r="H1394" s="11">
        <f>G1394*7%</f>
        <v>0.21560000000000001</v>
      </c>
      <c r="I1394" s="11">
        <f>G1394+H1394</f>
        <v>3.2956000000000003</v>
      </c>
      <c r="J1394" s="17">
        <v>27</v>
      </c>
      <c r="K1394" s="7">
        <f>I1394*J1394</f>
        <v>88.981200000000001</v>
      </c>
      <c r="L1394" s="5" t="s">
        <v>30</v>
      </c>
      <c r="M1394" s="17">
        <v>81</v>
      </c>
      <c r="N1394" s="17">
        <v>0.6</v>
      </c>
      <c r="O1394" s="13">
        <v>0.6</v>
      </c>
      <c r="P1394" s="13">
        <v>185</v>
      </c>
      <c r="Q1394" s="9">
        <f>N1394*P1394</f>
        <v>111</v>
      </c>
      <c r="R1394" s="7">
        <f>G1394*13</f>
        <v>40.04</v>
      </c>
      <c r="S1394" s="7">
        <f>+R1394+Q1394+K1394</f>
        <v>240.02119999999999</v>
      </c>
      <c r="T1394" s="7">
        <f>S1394+S1395</f>
        <v>240.02119999999999</v>
      </c>
      <c r="U1394" s="7">
        <f>T1394/C1394</f>
        <v>240.02119999999999</v>
      </c>
      <c r="X1394" s="117">
        <f>U1394*1.8</f>
        <v>432.03816</v>
      </c>
      <c r="Y1394" s="17">
        <v>429</v>
      </c>
      <c r="Z1394" s="17">
        <f>Y1394*8</f>
        <v>3432</v>
      </c>
      <c r="AA1394" s="17">
        <f>Y1394*3.5</f>
        <v>1501.5</v>
      </c>
      <c r="AB1394" s="17">
        <f>Y1394*0.9</f>
        <v>386.1</v>
      </c>
    </row>
    <row r="1395" spans="1:29" s="17" customFormat="1" x14ac:dyDescent="0.25">
      <c r="E1395" s="18" t="s">
        <v>947</v>
      </c>
      <c r="G1395" s="10">
        <f>+F1395-O1395/5</f>
        <v>0</v>
      </c>
      <c r="H1395" s="11">
        <f>G1395*7%</f>
        <v>0</v>
      </c>
      <c r="I1395" s="11">
        <f>G1395+H1395</f>
        <v>0</v>
      </c>
      <c r="J1395" s="13"/>
      <c r="K1395" s="7">
        <f>I1395*J1395</f>
        <v>0</v>
      </c>
      <c r="L1395" s="5"/>
      <c r="M1395" s="13"/>
      <c r="P1395" s="13"/>
      <c r="Q1395" s="9">
        <f>N1395*P1395</f>
        <v>0</v>
      </c>
      <c r="R1395" s="7">
        <f>G1395*13</f>
        <v>0</v>
      </c>
      <c r="S1395" s="7">
        <f>+R1395+Q1395+K1395</f>
        <v>0</v>
      </c>
      <c r="U1395" s="7" t="e">
        <f>T1395/C1395</f>
        <v>#DIV/0!</v>
      </c>
      <c r="X1395" s="117" t="e">
        <f>U1395*1.8</f>
        <v>#DIV/0!</v>
      </c>
      <c r="Z1395" s="17">
        <f>Y1395*8</f>
        <v>0</v>
      </c>
      <c r="AA1395" s="17">
        <f>Y1395*3.5</f>
        <v>0</v>
      </c>
      <c r="AB1395" s="17">
        <f>Y1395*0.9</f>
        <v>0</v>
      </c>
    </row>
    <row r="1397" spans="1:29" s="17" customFormat="1" x14ac:dyDescent="0.25">
      <c r="A1397" s="17">
        <v>378</v>
      </c>
      <c r="B1397" s="17">
        <v>925</v>
      </c>
      <c r="C1397" s="17">
        <v>1</v>
      </c>
      <c r="D1397" s="17" t="s">
        <v>612</v>
      </c>
      <c r="E1397" s="17" t="s">
        <v>951</v>
      </c>
      <c r="F1397" s="17">
        <v>5.3</v>
      </c>
      <c r="G1397" s="10">
        <f>+F1397-O1397/5</f>
        <v>5.21</v>
      </c>
      <c r="H1397" s="11">
        <f>G1397*7%</f>
        <v>0.36470000000000002</v>
      </c>
      <c r="I1397" s="11">
        <f>G1397+H1397</f>
        <v>5.5747</v>
      </c>
      <c r="J1397" s="17">
        <v>1</v>
      </c>
      <c r="K1397" s="7">
        <f>I1397*J1397</f>
        <v>5.5747</v>
      </c>
      <c r="L1397" s="5" t="s">
        <v>32</v>
      </c>
      <c r="M1397" s="17">
        <v>164</v>
      </c>
      <c r="N1397" s="17">
        <v>0.45</v>
      </c>
      <c r="O1397" s="13">
        <v>0.45</v>
      </c>
      <c r="P1397" s="13">
        <v>85</v>
      </c>
      <c r="Q1397" s="9">
        <f>N1397*P1397</f>
        <v>38.25</v>
      </c>
      <c r="R1397" s="7">
        <f>G1397*6</f>
        <v>31.259999999999998</v>
      </c>
      <c r="S1397" s="7">
        <f>+R1397+Q1397+K1397</f>
        <v>75.084699999999998</v>
      </c>
      <c r="T1397" s="7">
        <f>S1397+S1398</f>
        <v>75.084699999999998</v>
      </c>
      <c r="U1397" s="7">
        <f>T1397/C1397</f>
        <v>75.084699999999998</v>
      </c>
      <c r="X1397" s="117">
        <f>U1397*1.8</f>
        <v>135.15245999999999</v>
      </c>
      <c r="Y1397" s="17">
        <v>139</v>
      </c>
      <c r="Z1397" s="17">
        <f>Y1397*8</f>
        <v>1112</v>
      </c>
      <c r="AA1397" s="17">
        <f>Y1397*3.5</f>
        <v>486.5</v>
      </c>
      <c r="AB1397" s="17">
        <f>Y1397*0.9</f>
        <v>125.10000000000001</v>
      </c>
    </row>
    <row r="1398" spans="1:29" s="17" customFormat="1" x14ac:dyDescent="0.25">
      <c r="E1398" s="18" t="s">
        <v>949</v>
      </c>
      <c r="G1398" s="10">
        <f>+F1398-O1398/5</f>
        <v>0</v>
      </c>
      <c r="H1398" s="11">
        <f>G1398*7%</f>
        <v>0</v>
      </c>
      <c r="I1398" s="11">
        <f>G1398+H1398</f>
        <v>0</v>
      </c>
      <c r="J1398" s="13"/>
      <c r="K1398" s="7">
        <f>I1398*J1398</f>
        <v>0</v>
      </c>
      <c r="L1398" s="5"/>
      <c r="M1398" s="13"/>
      <c r="P1398" s="13"/>
      <c r="Q1398" s="9">
        <f>N1398*P1398</f>
        <v>0</v>
      </c>
      <c r="R1398" s="7">
        <f>G1398*13</f>
        <v>0</v>
      </c>
      <c r="S1398" s="7">
        <f>+R1398+Q1398+K1398</f>
        <v>0</v>
      </c>
      <c r="U1398" s="7" t="e">
        <f>T1398/C1398</f>
        <v>#DIV/0!</v>
      </c>
      <c r="X1398" s="117" t="e">
        <f>U1398*1.8</f>
        <v>#DIV/0!</v>
      </c>
      <c r="Z1398" s="17">
        <f>Y1398*8</f>
        <v>0</v>
      </c>
      <c r="AA1398" s="17">
        <f>Y1398*3.5</f>
        <v>0</v>
      </c>
      <c r="AB1398" s="17">
        <f>Y1398*0.9</f>
        <v>0</v>
      </c>
    </row>
    <row r="1400" spans="1:29" s="83" customFormat="1" x14ac:dyDescent="0.25">
      <c r="A1400" s="83">
        <v>379</v>
      </c>
      <c r="B1400" s="83">
        <v>14</v>
      </c>
      <c r="C1400" s="83">
        <v>1</v>
      </c>
      <c r="D1400" s="83" t="s">
        <v>822</v>
      </c>
      <c r="E1400" s="83" t="s">
        <v>985</v>
      </c>
      <c r="F1400" s="83">
        <v>1</v>
      </c>
      <c r="G1400" s="84">
        <f>+F1400-O1400/5</f>
        <v>0.99</v>
      </c>
      <c r="H1400" s="85">
        <f>G1400*7%</f>
        <v>6.93E-2</v>
      </c>
      <c r="I1400" s="85">
        <f>G1400+H1400</f>
        <v>1.0592999999999999</v>
      </c>
      <c r="J1400" s="83">
        <v>27</v>
      </c>
      <c r="K1400" s="86">
        <f>I1400*J1400</f>
        <v>28.601099999999999</v>
      </c>
      <c r="L1400" s="84" t="s">
        <v>30</v>
      </c>
      <c r="M1400" s="83">
        <v>14</v>
      </c>
      <c r="N1400" s="83">
        <v>0.05</v>
      </c>
      <c r="O1400" s="87">
        <v>0.05</v>
      </c>
      <c r="P1400" s="87">
        <v>120</v>
      </c>
      <c r="Q1400" s="88">
        <f>N1400*P1400</f>
        <v>6</v>
      </c>
      <c r="R1400" s="86">
        <f>G1400*13</f>
        <v>12.87</v>
      </c>
      <c r="S1400" s="86">
        <f>+R1400+Q1400+K1400</f>
        <v>47.471099999999993</v>
      </c>
      <c r="T1400" s="86">
        <f>S1400+S1401</f>
        <v>47.471099999999993</v>
      </c>
      <c r="U1400" s="86">
        <f>T1400/C1400</f>
        <v>47.471099999999993</v>
      </c>
      <c r="X1400" s="126">
        <f>U1400*1.8</f>
        <v>85.447979999999987</v>
      </c>
      <c r="Y1400" s="83">
        <v>89</v>
      </c>
      <c r="Z1400" s="83">
        <f>Y1400*8</f>
        <v>712</v>
      </c>
      <c r="AA1400" s="83">
        <f>Y1400*3.5</f>
        <v>311.5</v>
      </c>
      <c r="AB1400" s="83">
        <f>Y1400*0.9</f>
        <v>80.100000000000009</v>
      </c>
    </row>
    <row r="1401" spans="1:29" s="17" customFormat="1" x14ac:dyDescent="0.25">
      <c r="E1401" s="18" t="s">
        <v>984</v>
      </c>
      <c r="G1401" s="10">
        <f>+F1401-O1401/5</f>
        <v>0</v>
      </c>
      <c r="H1401" s="11">
        <f>G1401*7%</f>
        <v>0</v>
      </c>
      <c r="I1401" s="11">
        <f>G1401+H1401</f>
        <v>0</v>
      </c>
      <c r="J1401" s="13"/>
      <c r="K1401" s="7">
        <f>I1401*J1401</f>
        <v>0</v>
      </c>
      <c r="L1401" s="5"/>
      <c r="M1401" s="13"/>
      <c r="P1401" s="13"/>
      <c r="Q1401" s="9">
        <f>N1401*P1401</f>
        <v>0</v>
      </c>
      <c r="R1401" s="7">
        <f>G1401*13</f>
        <v>0</v>
      </c>
      <c r="S1401" s="7">
        <f>+R1401+Q1401+K1401</f>
        <v>0</v>
      </c>
      <c r="U1401" s="7" t="e">
        <f>T1401/C1401</f>
        <v>#DIV/0!</v>
      </c>
      <c r="X1401" s="117" t="e">
        <f>U1401*1.8</f>
        <v>#DIV/0!</v>
      </c>
      <c r="Z1401" s="17">
        <f>Y1401*8</f>
        <v>0</v>
      </c>
      <c r="AA1401" s="17">
        <f>Y1401*3.5</f>
        <v>0</v>
      </c>
      <c r="AB1401" s="17">
        <f>Y1401*0.9</f>
        <v>0</v>
      </c>
    </row>
    <row r="1403" spans="1:29" s="17" customFormat="1" x14ac:dyDescent="0.25">
      <c r="A1403" s="17">
        <v>380</v>
      </c>
      <c r="B1403" s="17">
        <v>14</v>
      </c>
      <c r="C1403" s="17">
        <v>1</v>
      </c>
      <c r="D1403" s="17" t="s">
        <v>822</v>
      </c>
      <c r="E1403" s="17" t="s">
        <v>986</v>
      </c>
      <c r="F1403" s="17">
        <v>1.3</v>
      </c>
      <c r="G1403" s="10">
        <f>+F1403-O1403/5</f>
        <v>1.1200000000000001</v>
      </c>
      <c r="H1403" s="11">
        <f>G1403*7%</f>
        <v>7.8400000000000011E-2</v>
      </c>
      <c r="I1403" s="11">
        <f>G1403+H1403</f>
        <v>1.1984000000000001</v>
      </c>
      <c r="J1403" s="17">
        <v>27</v>
      </c>
      <c r="K1403" s="7">
        <f>I1403*J1403</f>
        <v>32.356800000000007</v>
      </c>
      <c r="L1403" s="10" t="s">
        <v>633</v>
      </c>
      <c r="M1403" s="17">
        <v>1</v>
      </c>
      <c r="N1403" s="17">
        <v>0.8</v>
      </c>
      <c r="O1403" s="13">
        <v>0.9</v>
      </c>
      <c r="P1403" s="13">
        <v>60</v>
      </c>
      <c r="Q1403" s="9">
        <f>N1403*P1403</f>
        <v>48</v>
      </c>
      <c r="R1403" s="7">
        <f>G1403*13</f>
        <v>14.560000000000002</v>
      </c>
      <c r="S1403" s="7">
        <f>+R1403+Q1403+K1403</f>
        <v>94.916800000000009</v>
      </c>
      <c r="T1403" s="7">
        <f>S1403+S1404</f>
        <v>113.41680000000001</v>
      </c>
      <c r="U1403" s="7">
        <f>T1403/C1403</f>
        <v>113.41680000000001</v>
      </c>
      <c r="X1403" s="117">
        <f>U1403*1.8</f>
        <v>204.15024000000003</v>
      </c>
      <c r="Y1403" s="17">
        <v>199</v>
      </c>
      <c r="Z1403" s="17">
        <f>Y1403*8</f>
        <v>1592</v>
      </c>
      <c r="AA1403" s="17">
        <f>Y1403*3.5</f>
        <v>696.5</v>
      </c>
      <c r="AB1403" s="17">
        <f>Y1403*0.9</f>
        <v>179.1</v>
      </c>
    </row>
    <row r="1404" spans="1:29" s="17" customFormat="1" x14ac:dyDescent="0.25">
      <c r="E1404" s="18" t="s">
        <v>987</v>
      </c>
      <c r="G1404" s="10">
        <f>+F1404-O1404/5</f>
        <v>0</v>
      </c>
      <c r="H1404" s="11">
        <f>G1404*7%</f>
        <v>0</v>
      </c>
      <c r="I1404" s="11">
        <f>G1404+H1404</f>
        <v>0</v>
      </c>
      <c r="J1404" s="13"/>
      <c r="K1404" s="7">
        <f>I1404*J1404</f>
        <v>0</v>
      </c>
      <c r="L1404" s="5" t="s">
        <v>30</v>
      </c>
      <c r="M1404" s="13">
        <v>20</v>
      </c>
      <c r="N1404" s="17">
        <v>0.1</v>
      </c>
      <c r="P1404" s="13">
        <v>185</v>
      </c>
      <c r="Q1404" s="9">
        <f>N1404*P1404</f>
        <v>18.5</v>
      </c>
      <c r="R1404" s="7">
        <f>G1404*13</f>
        <v>0</v>
      </c>
      <c r="S1404" s="7">
        <f>+R1404+Q1404+K1404</f>
        <v>18.5</v>
      </c>
      <c r="U1404" s="7" t="e">
        <f>T1404/C1404</f>
        <v>#DIV/0!</v>
      </c>
      <c r="X1404" s="117" t="e">
        <f>U1404*1.8</f>
        <v>#DIV/0!</v>
      </c>
      <c r="Z1404" s="17">
        <f>Y1404*8</f>
        <v>0</v>
      </c>
      <c r="AA1404" s="17">
        <f>Y1404*3.5</f>
        <v>0</v>
      </c>
      <c r="AB1404" s="17">
        <f>Y1404*0.9</f>
        <v>0</v>
      </c>
    </row>
    <row r="1406" spans="1:29" s="17" customFormat="1" x14ac:dyDescent="0.25">
      <c r="A1406" s="17">
        <v>381</v>
      </c>
      <c r="B1406" s="17">
        <v>925</v>
      </c>
      <c r="C1406" s="17">
        <v>1</v>
      </c>
      <c r="D1406" s="17" t="s">
        <v>822</v>
      </c>
      <c r="E1406" s="17" t="s">
        <v>989</v>
      </c>
      <c r="F1406" s="17">
        <v>1.7</v>
      </c>
      <c r="G1406" s="10">
        <f>+F1406-O1406/5</f>
        <v>1.66</v>
      </c>
      <c r="H1406" s="11">
        <f>G1406*7%</f>
        <v>0.11620000000000001</v>
      </c>
      <c r="I1406" s="11">
        <f>G1406+H1406</f>
        <v>1.7762</v>
      </c>
      <c r="J1406" s="17">
        <v>1</v>
      </c>
      <c r="K1406" s="7">
        <f>I1406*J1406</f>
        <v>1.7762</v>
      </c>
      <c r="L1406" s="5" t="s">
        <v>990</v>
      </c>
      <c r="M1406" s="17">
        <v>34</v>
      </c>
      <c r="N1406" s="17">
        <v>0.2</v>
      </c>
      <c r="O1406" s="13">
        <v>0.2</v>
      </c>
      <c r="P1406" s="13">
        <v>85</v>
      </c>
      <c r="Q1406" s="9">
        <f>N1406*P1406</f>
        <v>17</v>
      </c>
      <c r="R1406" s="7">
        <f>G1406*6</f>
        <v>9.9599999999999991</v>
      </c>
      <c r="S1406" s="7">
        <f>+R1406+Q1406+K1406</f>
        <v>28.7362</v>
      </c>
      <c r="T1406" s="7">
        <f>S1406+S1407</f>
        <v>28.7362</v>
      </c>
      <c r="U1406" s="7">
        <f>T1406/C1406</f>
        <v>28.7362</v>
      </c>
      <c r="X1406" s="117">
        <f>U1406*1.8</f>
        <v>51.725160000000002</v>
      </c>
      <c r="Y1406" s="17">
        <v>49</v>
      </c>
      <c r="Z1406" s="17">
        <f>Y1406*8</f>
        <v>392</v>
      </c>
      <c r="AA1406" s="17">
        <f>Y1406*3.5</f>
        <v>171.5</v>
      </c>
      <c r="AB1406" s="17">
        <f>Y1406*0.9</f>
        <v>44.1</v>
      </c>
      <c r="AC1406" s="17" t="s">
        <v>924</v>
      </c>
    </row>
    <row r="1407" spans="1:29" s="17" customFormat="1" x14ac:dyDescent="0.25">
      <c r="E1407" s="18" t="s">
        <v>988</v>
      </c>
      <c r="G1407" s="10">
        <f>+F1407-O1407/5</f>
        <v>0</v>
      </c>
      <c r="H1407" s="11">
        <f>G1407*7%</f>
        <v>0</v>
      </c>
      <c r="I1407" s="11">
        <f>G1407+H1407</f>
        <v>0</v>
      </c>
      <c r="J1407" s="13"/>
      <c r="K1407" s="7">
        <f>I1407*J1407</f>
        <v>0</v>
      </c>
      <c r="L1407" s="5"/>
      <c r="M1407" s="13"/>
      <c r="P1407" s="13"/>
      <c r="Q1407" s="9">
        <f>N1407*P1407</f>
        <v>0</v>
      </c>
      <c r="R1407" s="7">
        <f>G1407*13</f>
        <v>0</v>
      </c>
      <c r="S1407" s="7">
        <f>+R1407+Q1407+K1407</f>
        <v>0</v>
      </c>
      <c r="U1407" s="7" t="e">
        <f>T1407/C1407</f>
        <v>#DIV/0!</v>
      </c>
      <c r="X1407" s="117" t="e">
        <f>U1407*1.8</f>
        <v>#DIV/0!</v>
      </c>
      <c r="Z1407" s="17">
        <f>Y1407*8</f>
        <v>0</v>
      </c>
      <c r="AA1407" s="17">
        <f>Y1407*3.5</f>
        <v>0</v>
      </c>
      <c r="AB1407" s="17">
        <f>Y1407*0.9</f>
        <v>0</v>
      </c>
    </row>
    <row r="1408" spans="1:29" x14ac:dyDescent="0.25">
      <c r="A1408" s="18"/>
    </row>
    <row r="1409" spans="1:30" s="17" customFormat="1" x14ac:dyDescent="0.25">
      <c r="A1409" s="17">
        <v>382</v>
      </c>
      <c r="B1409" s="17">
        <v>925</v>
      </c>
      <c r="C1409" s="17">
        <v>1</v>
      </c>
      <c r="D1409" s="17" t="s">
        <v>822</v>
      </c>
      <c r="E1409" s="17" t="s">
        <v>992</v>
      </c>
      <c r="F1409" s="17">
        <v>2</v>
      </c>
      <c r="G1409" s="10">
        <f>+F1409-O1409/5</f>
        <v>1.79</v>
      </c>
      <c r="H1409" s="11">
        <f>G1409*7%</f>
        <v>0.12530000000000002</v>
      </c>
      <c r="I1409" s="11">
        <f>G1409+H1409</f>
        <v>1.9153</v>
      </c>
      <c r="J1409" s="17">
        <v>1</v>
      </c>
      <c r="K1409" s="7">
        <f>I1409*J1409</f>
        <v>1.9153</v>
      </c>
      <c r="L1409" s="10" t="s">
        <v>633</v>
      </c>
      <c r="M1409" s="17">
        <v>1</v>
      </c>
      <c r="N1409" s="17">
        <v>1</v>
      </c>
      <c r="O1409" s="13">
        <v>1.05</v>
      </c>
      <c r="P1409" s="13">
        <v>60</v>
      </c>
      <c r="Q1409" s="9">
        <f>N1409*P1409</f>
        <v>60</v>
      </c>
      <c r="R1409" s="7">
        <f>G1409*6</f>
        <v>10.74</v>
      </c>
      <c r="S1409" s="7">
        <f>+R1409+Q1409+K1409</f>
        <v>72.655299999999997</v>
      </c>
      <c r="T1409" s="7">
        <f>S1409+S1410</f>
        <v>76.405299999999997</v>
      </c>
      <c r="U1409" s="7">
        <f>T1409/C1409</f>
        <v>76.405299999999997</v>
      </c>
      <c r="X1409" s="117">
        <f>U1409*1.8</f>
        <v>137.52954</v>
      </c>
      <c r="Y1409" s="17">
        <v>139</v>
      </c>
      <c r="Z1409" s="17">
        <f>Y1409*8</f>
        <v>1112</v>
      </c>
      <c r="AA1409" s="17">
        <f>Y1409*3.5</f>
        <v>486.5</v>
      </c>
      <c r="AB1409" s="17">
        <f>Y1409*0.9</f>
        <v>125.10000000000001</v>
      </c>
    </row>
    <row r="1410" spans="1:30" s="17" customFormat="1" x14ac:dyDescent="0.25">
      <c r="E1410" s="18" t="s">
        <v>991</v>
      </c>
      <c r="G1410" s="10">
        <f>+F1410-O1410/5</f>
        <v>0</v>
      </c>
      <c r="H1410" s="11">
        <f>G1410*7%</f>
        <v>0</v>
      </c>
      <c r="I1410" s="11">
        <f>G1410+H1410</f>
        <v>0</v>
      </c>
      <c r="J1410" s="13"/>
      <c r="K1410" s="7">
        <f>I1410*J1410</f>
        <v>0</v>
      </c>
      <c r="L1410" s="5" t="s">
        <v>30</v>
      </c>
      <c r="M1410" s="13">
        <v>4</v>
      </c>
      <c r="N1410" s="17">
        <v>0.05</v>
      </c>
      <c r="P1410" s="13">
        <v>75</v>
      </c>
      <c r="Q1410" s="9">
        <f>N1410*P1410</f>
        <v>3.75</v>
      </c>
      <c r="R1410" s="7">
        <f>G1410*13</f>
        <v>0</v>
      </c>
      <c r="S1410" s="7">
        <f>+R1410+Q1410+K1410</f>
        <v>3.75</v>
      </c>
      <c r="U1410" s="7" t="e">
        <f>T1410/C1410</f>
        <v>#DIV/0!</v>
      </c>
      <c r="X1410" s="117" t="e">
        <f>U1410*1.8</f>
        <v>#DIV/0!</v>
      </c>
      <c r="Z1410" s="17">
        <f>Y1410*8</f>
        <v>0</v>
      </c>
      <c r="AA1410" s="17">
        <f>Y1410*3.5</f>
        <v>0</v>
      </c>
      <c r="AB1410" s="17">
        <f>Y1410*0.9</f>
        <v>0</v>
      </c>
    </row>
    <row r="1411" spans="1:30" x14ac:dyDescent="0.25">
      <c r="A1411" s="18"/>
    </row>
    <row r="1412" spans="1:30" s="17" customFormat="1" x14ac:dyDescent="0.25">
      <c r="A1412" s="17">
        <v>383</v>
      </c>
      <c r="B1412" s="17">
        <v>925</v>
      </c>
      <c r="C1412" s="17">
        <v>1</v>
      </c>
      <c r="D1412" s="17" t="s">
        <v>616</v>
      </c>
      <c r="E1412" s="17" t="s">
        <v>993</v>
      </c>
      <c r="F1412" s="17">
        <v>3</v>
      </c>
      <c r="G1412" s="10">
        <f>+F1412-O1412/5</f>
        <v>2.58</v>
      </c>
      <c r="H1412" s="11">
        <f>G1412*7%</f>
        <v>0.18060000000000001</v>
      </c>
      <c r="I1412" s="11">
        <f>G1412+H1412</f>
        <v>2.7606000000000002</v>
      </c>
      <c r="J1412" s="17">
        <v>1</v>
      </c>
      <c r="K1412" s="7">
        <f>I1412*J1412</f>
        <v>2.7606000000000002</v>
      </c>
      <c r="L1412" s="10" t="s">
        <v>467</v>
      </c>
      <c r="M1412" s="17">
        <v>2</v>
      </c>
      <c r="N1412" s="17">
        <v>1.6</v>
      </c>
      <c r="O1412" s="13">
        <v>2.1</v>
      </c>
      <c r="P1412" s="13">
        <v>8</v>
      </c>
      <c r="Q1412" s="9">
        <f>N1412*P1412</f>
        <v>12.8</v>
      </c>
      <c r="R1412" s="7">
        <f>G1412*6</f>
        <v>15.48</v>
      </c>
      <c r="S1412" s="7">
        <f>+R1412+Q1412+K1412</f>
        <v>31.040600000000001</v>
      </c>
      <c r="T1412" s="7">
        <f>S1412+S1413</f>
        <v>73.540599999999998</v>
      </c>
      <c r="U1412" s="7">
        <f>T1412/C1412</f>
        <v>73.540599999999998</v>
      </c>
      <c r="X1412" s="117">
        <f>U1412*1.8</f>
        <v>132.37307999999999</v>
      </c>
      <c r="Y1412" s="17">
        <v>129</v>
      </c>
      <c r="Z1412" s="17">
        <f>Y1412*8</f>
        <v>1032</v>
      </c>
      <c r="AA1412" s="17">
        <f>Y1412*3.5</f>
        <v>451.5</v>
      </c>
      <c r="AB1412" s="17">
        <f>Y1412*0.9</f>
        <v>116.10000000000001</v>
      </c>
    </row>
    <row r="1413" spans="1:30" s="17" customFormat="1" x14ac:dyDescent="0.25">
      <c r="E1413" s="18" t="s">
        <v>994</v>
      </c>
      <c r="G1413" s="10">
        <f>+F1413-O1413/5</f>
        <v>0</v>
      </c>
      <c r="H1413" s="11">
        <f>G1413*7%</f>
        <v>0</v>
      </c>
      <c r="I1413" s="11">
        <f>G1413+H1413</f>
        <v>0</v>
      </c>
      <c r="J1413" s="13"/>
      <c r="K1413" s="7">
        <f>I1413*J1413</f>
        <v>0</v>
      </c>
      <c r="L1413" s="5" t="s">
        <v>30</v>
      </c>
      <c r="M1413" s="13">
        <v>86</v>
      </c>
      <c r="N1413" s="17">
        <v>0.5</v>
      </c>
      <c r="P1413" s="13">
        <v>85</v>
      </c>
      <c r="Q1413" s="9">
        <f>N1413*P1413</f>
        <v>42.5</v>
      </c>
      <c r="R1413" s="7">
        <f>G1413*13</f>
        <v>0</v>
      </c>
      <c r="S1413" s="7">
        <f>+R1413+Q1413+K1413</f>
        <v>42.5</v>
      </c>
      <c r="U1413" s="7" t="e">
        <f>T1413/C1413</f>
        <v>#DIV/0!</v>
      </c>
      <c r="X1413" s="117" t="e">
        <f>U1413*1.8</f>
        <v>#DIV/0!</v>
      </c>
      <c r="Z1413" s="17">
        <f>Y1413*8</f>
        <v>0</v>
      </c>
      <c r="AA1413" s="17">
        <f>Y1413*3.5</f>
        <v>0</v>
      </c>
      <c r="AB1413" s="17">
        <f>Y1413*0.9</f>
        <v>0</v>
      </c>
    </row>
    <row r="1414" spans="1:30" x14ac:dyDescent="0.25">
      <c r="A1414" s="18"/>
    </row>
    <row r="1415" spans="1:30" s="17" customFormat="1" x14ac:dyDescent="0.25">
      <c r="A1415" s="17">
        <v>384</v>
      </c>
      <c r="B1415" s="17">
        <v>925</v>
      </c>
      <c r="C1415" s="17">
        <v>1</v>
      </c>
      <c r="D1415" s="17" t="s">
        <v>616</v>
      </c>
      <c r="E1415" s="17" t="s">
        <v>995</v>
      </c>
      <c r="F1415" s="17">
        <v>2.9</v>
      </c>
      <c r="G1415" s="10">
        <f>+F1415-O1415/5</f>
        <v>2.5499999999999998</v>
      </c>
      <c r="H1415" s="11">
        <f>G1415*7%</f>
        <v>0.17849999999999999</v>
      </c>
      <c r="I1415" s="11">
        <f>G1415+H1415</f>
        <v>2.7284999999999999</v>
      </c>
      <c r="J1415" s="17">
        <v>1</v>
      </c>
      <c r="K1415" s="7">
        <f>I1415*J1415</f>
        <v>2.7284999999999999</v>
      </c>
      <c r="L1415" s="10" t="s">
        <v>558</v>
      </c>
      <c r="M1415" s="17">
        <v>2</v>
      </c>
      <c r="N1415" s="17">
        <v>1.6</v>
      </c>
      <c r="O1415" s="13">
        <v>1.75</v>
      </c>
      <c r="P1415" s="13">
        <v>3</v>
      </c>
      <c r="Q1415" s="9">
        <f>N1415*P1415</f>
        <v>4.8000000000000007</v>
      </c>
      <c r="R1415" s="7">
        <f>G1415*6</f>
        <v>15.299999999999999</v>
      </c>
      <c r="S1415" s="7">
        <f>+R1415+Q1415+K1415</f>
        <v>22.828500000000002</v>
      </c>
      <c r="T1415" s="7">
        <f>S1415+S1416</f>
        <v>35.578500000000005</v>
      </c>
      <c r="U1415" s="7">
        <f>T1415/C1415</f>
        <v>35.578500000000005</v>
      </c>
      <c r="X1415" s="117">
        <f>U1415*1.8</f>
        <v>64.041300000000007</v>
      </c>
      <c r="Y1415" s="17">
        <v>59</v>
      </c>
      <c r="Z1415" s="17">
        <f>Y1415*8</f>
        <v>472</v>
      </c>
      <c r="AA1415" s="17">
        <f>Y1415*3.5</f>
        <v>206.5</v>
      </c>
      <c r="AB1415" s="17">
        <f>Y1415*0.9</f>
        <v>53.1</v>
      </c>
    </row>
    <row r="1416" spans="1:30" s="17" customFormat="1" x14ac:dyDescent="0.25">
      <c r="E1416" s="18" t="s">
        <v>996</v>
      </c>
      <c r="G1416" s="10">
        <f>+F1416-O1416/5</f>
        <v>0</v>
      </c>
      <c r="H1416" s="11">
        <f>G1416*7%</f>
        <v>0</v>
      </c>
      <c r="I1416" s="11">
        <f>G1416+H1416</f>
        <v>0</v>
      </c>
      <c r="J1416" s="13"/>
      <c r="K1416" s="7">
        <f>I1416*J1416</f>
        <v>0</v>
      </c>
      <c r="L1416" s="5" t="s">
        <v>30</v>
      </c>
      <c r="M1416" s="13">
        <v>36</v>
      </c>
      <c r="N1416" s="17">
        <v>0.15</v>
      </c>
      <c r="P1416" s="13">
        <v>85</v>
      </c>
      <c r="Q1416" s="9">
        <f>N1416*P1416</f>
        <v>12.75</v>
      </c>
      <c r="R1416" s="7">
        <f>G1416*13</f>
        <v>0</v>
      </c>
      <c r="S1416" s="7">
        <f>+R1416+Q1416+K1416</f>
        <v>12.75</v>
      </c>
      <c r="U1416" s="7" t="e">
        <f>T1416/C1416</f>
        <v>#DIV/0!</v>
      </c>
      <c r="X1416" s="117" t="e">
        <f>U1416*1.8</f>
        <v>#DIV/0!</v>
      </c>
      <c r="Z1416" s="17">
        <f>Y1416*8</f>
        <v>0</v>
      </c>
      <c r="AA1416" s="17">
        <f>Y1416*3.5</f>
        <v>0</v>
      </c>
      <c r="AB1416" s="17">
        <f>Y1416*0.9</f>
        <v>0</v>
      </c>
    </row>
    <row r="1417" spans="1:30" x14ac:dyDescent="0.25">
      <c r="A1417" s="18"/>
    </row>
    <row r="1418" spans="1:30" s="17" customFormat="1" x14ac:dyDescent="0.25">
      <c r="A1418" s="17">
        <v>385</v>
      </c>
      <c r="B1418" s="17">
        <v>925</v>
      </c>
      <c r="C1418" s="17">
        <v>1</v>
      </c>
      <c r="D1418" s="17" t="s">
        <v>616</v>
      </c>
      <c r="E1418" s="83" t="s">
        <v>997</v>
      </c>
      <c r="F1418" s="17">
        <v>4</v>
      </c>
      <c r="G1418" s="10">
        <f>+F1418-O1418/5</f>
        <v>2.8</v>
      </c>
      <c r="H1418" s="11">
        <f>G1418*7%</f>
        <v>0.19600000000000001</v>
      </c>
      <c r="I1418" s="11">
        <f>G1418+H1418</f>
        <v>2.996</v>
      </c>
      <c r="J1418" s="17">
        <v>1</v>
      </c>
      <c r="K1418" s="7">
        <f>I1418*J1418</f>
        <v>2.996</v>
      </c>
      <c r="L1418" s="10" t="s">
        <v>467</v>
      </c>
      <c r="M1418" s="114">
        <v>2</v>
      </c>
      <c r="N1418" s="114">
        <v>5</v>
      </c>
      <c r="O1418" s="115">
        <v>6</v>
      </c>
      <c r="P1418" s="13">
        <v>11</v>
      </c>
      <c r="Q1418" s="9">
        <f>N1418*P1418</f>
        <v>55</v>
      </c>
      <c r="R1418" s="7">
        <f>G1418*6</f>
        <v>16.799999999999997</v>
      </c>
      <c r="S1418" s="7">
        <f>+R1418+Q1418+K1418</f>
        <v>74.795999999999992</v>
      </c>
      <c r="T1418" s="7">
        <f>S1418+S1419</f>
        <v>159.79599999999999</v>
      </c>
      <c r="U1418" s="7">
        <f>T1418/C1418</f>
        <v>159.79599999999999</v>
      </c>
      <c r="X1418" s="117">
        <f>U1418*1.8</f>
        <v>287.63279999999997</v>
      </c>
      <c r="Y1418" s="17">
        <v>289</v>
      </c>
      <c r="Z1418" s="17">
        <f>Y1418*8</f>
        <v>2312</v>
      </c>
      <c r="AA1418" s="17">
        <f>Y1418*3.5</f>
        <v>1011.5</v>
      </c>
      <c r="AB1418" s="17">
        <f>Y1418*0.9</f>
        <v>260.10000000000002</v>
      </c>
      <c r="AD1418" s="17" t="s">
        <v>1254</v>
      </c>
    </row>
    <row r="1419" spans="1:30" s="17" customFormat="1" x14ac:dyDescent="0.25">
      <c r="E1419" s="17" t="s">
        <v>998</v>
      </c>
      <c r="G1419" s="10">
        <f>+F1419-O1419/5</f>
        <v>0</v>
      </c>
      <c r="H1419" s="11">
        <f>G1419*7%</f>
        <v>0</v>
      </c>
      <c r="I1419" s="11">
        <f>G1419+H1419</f>
        <v>0</v>
      </c>
      <c r="J1419" s="13"/>
      <c r="K1419" s="7">
        <f>I1419*J1419</f>
        <v>0</v>
      </c>
      <c r="L1419" s="10" t="s">
        <v>30</v>
      </c>
      <c r="M1419" s="115">
        <v>112</v>
      </c>
      <c r="N1419" s="114">
        <v>1</v>
      </c>
      <c r="O1419" s="114"/>
      <c r="P1419" s="13">
        <v>85</v>
      </c>
      <c r="Q1419" s="9">
        <f>N1419*P1419</f>
        <v>85</v>
      </c>
      <c r="R1419" s="7">
        <f>G1419*13</f>
        <v>0</v>
      </c>
      <c r="S1419" s="7">
        <f>+R1419+Q1419+K1419</f>
        <v>85</v>
      </c>
      <c r="U1419" s="7" t="e">
        <f>T1419/C1419</f>
        <v>#DIV/0!</v>
      </c>
      <c r="X1419" s="117" t="e">
        <f>U1419*1.8</f>
        <v>#DIV/0!</v>
      </c>
      <c r="Z1419" s="17">
        <f>Y1419*8</f>
        <v>0</v>
      </c>
      <c r="AA1419" s="17">
        <f>Y1419*3.5</f>
        <v>0</v>
      </c>
      <c r="AB1419" s="17">
        <f>Y1419*0.9</f>
        <v>0</v>
      </c>
    </row>
    <row r="1420" spans="1:30" x14ac:dyDescent="0.25">
      <c r="A1420" s="18"/>
    </row>
    <row r="1421" spans="1:30" s="17" customFormat="1" x14ac:dyDescent="0.25">
      <c r="A1421" s="17">
        <v>386</v>
      </c>
      <c r="B1421" s="17">
        <v>925</v>
      </c>
      <c r="C1421" s="17">
        <v>1</v>
      </c>
      <c r="D1421" s="17" t="s">
        <v>616</v>
      </c>
      <c r="E1421" s="83" t="s">
        <v>999</v>
      </c>
      <c r="F1421" s="17">
        <v>2.5</v>
      </c>
      <c r="G1421" s="10">
        <f>+F1421-O1421/5</f>
        <v>1.66</v>
      </c>
      <c r="H1421" s="11">
        <f>G1421*7%</f>
        <v>0.11620000000000001</v>
      </c>
      <c r="I1421" s="11">
        <f>G1421+H1421</f>
        <v>1.7762</v>
      </c>
      <c r="J1421" s="17">
        <v>1</v>
      </c>
      <c r="K1421" s="7">
        <f>I1421*J1421</f>
        <v>1.7762</v>
      </c>
      <c r="L1421" s="10" t="s">
        <v>467</v>
      </c>
      <c r="M1421" s="17">
        <v>2</v>
      </c>
      <c r="N1421" s="17">
        <v>3.7</v>
      </c>
      <c r="O1421" s="13">
        <v>4.2</v>
      </c>
      <c r="P1421" s="13">
        <v>10</v>
      </c>
      <c r="Q1421" s="9">
        <f>N1421*P1421</f>
        <v>37</v>
      </c>
      <c r="R1421" s="7">
        <f>G1421*6</f>
        <v>9.9599999999999991</v>
      </c>
      <c r="S1421" s="7">
        <f>+R1421+Q1421+K1421</f>
        <v>48.736200000000004</v>
      </c>
      <c r="T1421" s="7">
        <f>S1421+S1422</f>
        <v>91.236199999999997</v>
      </c>
      <c r="U1421" s="7">
        <f>T1421/C1421</f>
        <v>91.236199999999997</v>
      </c>
      <c r="X1421" s="117">
        <f>U1421*1.8</f>
        <v>164.22515999999999</v>
      </c>
      <c r="Y1421" s="17">
        <v>159</v>
      </c>
      <c r="Z1421" s="17">
        <f>Y1421*8</f>
        <v>1272</v>
      </c>
      <c r="AA1421" s="17">
        <f>Y1421*3.5</f>
        <v>556.5</v>
      </c>
      <c r="AB1421" s="17">
        <f>Y1421*0.9</f>
        <v>143.1</v>
      </c>
      <c r="AD1421" s="17" t="s">
        <v>1254</v>
      </c>
    </row>
    <row r="1422" spans="1:30" s="17" customFormat="1" x14ac:dyDescent="0.25">
      <c r="E1422" s="17" t="s">
        <v>1000</v>
      </c>
      <c r="G1422" s="10">
        <f>+F1422-O1422/5</f>
        <v>0</v>
      </c>
      <c r="H1422" s="11">
        <f>G1422*7%</f>
        <v>0</v>
      </c>
      <c r="I1422" s="11">
        <f>G1422+H1422</f>
        <v>0</v>
      </c>
      <c r="J1422" s="13"/>
      <c r="K1422" s="7">
        <f>I1422*J1422</f>
        <v>0</v>
      </c>
      <c r="L1422" s="10" t="s">
        <v>30</v>
      </c>
      <c r="M1422" s="13">
        <v>76</v>
      </c>
      <c r="N1422" s="17">
        <v>0.5</v>
      </c>
      <c r="P1422" s="13">
        <v>85</v>
      </c>
      <c r="Q1422" s="9">
        <f>N1422*P1422</f>
        <v>42.5</v>
      </c>
      <c r="R1422" s="7">
        <f>G1422*13</f>
        <v>0</v>
      </c>
      <c r="S1422" s="7">
        <f>+R1422+Q1422+K1422</f>
        <v>42.5</v>
      </c>
      <c r="U1422" s="7" t="e">
        <f>T1422/C1422</f>
        <v>#DIV/0!</v>
      </c>
      <c r="X1422" s="117" t="e">
        <f>U1422*1.8</f>
        <v>#DIV/0!</v>
      </c>
      <c r="Z1422" s="17">
        <f>Y1422*8</f>
        <v>0</v>
      </c>
      <c r="AA1422" s="17">
        <f>Y1422*3.5</f>
        <v>0</v>
      </c>
      <c r="AB1422" s="17">
        <f>Y1422*0.9</f>
        <v>0</v>
      </c>
    </row>
    <row r="1423" spans="1:30" x14ac:dyDescent="0.25">
      <c r="A1423" s="18"/>
    </row>
    <row r="1424" spans="1:30" s="17" customFormat="1" x14ac:dyDescent="0.25">
      <c r="A1424" s="17">
        <v>387</v>
      </c>
      <c r="B1424" s="17">
        <v>925</v>
      </c>
      <c r="C1424" s="17">
        <v>1</v>
      </c>
      <c r="D1424" s="17" t="s">
        <v>822</v>
      </c>
      <c r="E1424" s="17" t="s">
        <v>1001</v>
      </c>
      <c r="F1424" s="17">
        <v>1.4</v>
      </c>
      <c r="G1424" s="10">
        <f>+F1424-O1424/5</f>
        <v>1.38</v>
      </c>
      <c r="H1424" s="11">
        <f>G1424*7%</f>
        <v>9.6600000000000005E-2</v>
      </c>
      <c r="I1424" s="11">
        <f>G1424+H1424</f>
        <v>1.4765999999999999</v>
      </c>
      <c r="J1424" s="17">
        <v>1</v>
      </c>
      <c r="K1424" s="7">
        <f>I1424*J1424</f>
        <v>1.4765999999999999</v>
      </c>
      <c r="L1424" s="10" t="s">
        <v>30</v>
      </c>
      <c r="M1424" s="17">
        <v>25</v>
      </c>
      <c r="N1424" s="17">
        <v>0.1</v>
      </c>
      <c r="O1424" s="13">
        <v>0.1</v>
      </c>
      <c r="P1424" s="13">
        <v>75</v>
      </c>
      <c r="Q1424" s="9">
        <f>N1424*P1424</f>
        <v>7.5</v>
      </c>
      <c r="R1424" s="7">
        <f>G1424*6</f>
        <v>8.2799999999999994</v>
      </c>
      <c r="S1424" s="7">
        <f>+R1424+Q1424+K1424</f>
        <v>17.256599999999999</v>
      </c>
      <c r="T1424" s="7">
        <f>S1424+S1425</f>
        <v>17.256599999999999</v>
      </c>
      <c r="U1424" s="7">
        <f>T1424/C1424</f>
        <v>17.256599999999999</v>
      </c>
      <c r="X1424" s="117">
        <f>U1424*1.8</f>
        <v>31.061879999999999</v>
      </c>
      <c r="Y1424" s="17">
        <v>29</v>
      </c>
      <c r="Z1424" s="17">
        <f>Y1424*8</f>
        <v>232</v>
      </c>
      <c r="AA1424" s="17">
        <f>Y1424*3.5</f>
        <v>101.5</v>
      </c>
      <c r="AB1424" s="17">
        <f>Y1424*0.9</f>
        <v>26.1</v>
      </c>
    </row>
    <row r="1425" spans="1:30" s="17" customFormat="1" x14ac:dyDescent="0.25">
      <c r="E1425" s="17" t="s">
        <v>1002</v>
      </c>
      <c r="G1425" s="10">
        <f>+F1425-O1425/5</f>
        <v>0</v>
      </c>
      <c r="H1425" s="11">
        <f>G1425*7%</f>
        <v>0</v>
      </c>
      <c r="I1425" s="11">
        <f>G1425+H1425</f>
        <v>0</v>
      </c>
      <c r="J1425" s="13"/>
      <c r="K1425" s="7">
        <f>I1425*J1425</f>
        <v>0</v>
      </c>
      <c r="L1425" s="10"/>
      <c r="M1425" s="13"/>
      <c r="P1425" s="13"/>
      <c r="Q1425" s="9">
        <f>N1425*P1425</f>
        <v>0</v>
      </c>
      <c r="R1425" s="7">
        <f>G1425*13</f>
        <v>0</v>
      </c>
      <c r="S1425" s="7">
        <f>+R1425+Q1425+K1425</f>
        <v>0</v>
      </c>
      <c r="U1425" s="7" t="e">
        <f>T1425/C1425</f>
        <v>#DIV/0!</v>
      </c>
      <c r="X1425" s="117" t="e">
        <f>U1425*1.8</f>
        <v>#DIV/0!</v>
      </c>
      <c r="Z1425" s="17">
        <f>Y1425*8</f>
        <v>0</v>
      </c>
      <c r="AA1425" s="17">
        <f>Y1425*3.5</f>
        <v>0</v>
      </c>
      <c r="AB1425" s="17">
        <f>Y1425*0.9</f>
        <v>0</v>
      </c>
    </row>
    <row r="1426" spans="1:30" x14ac:dyDescent="0.25">
      <c r="A1426" s="18"/>
    </row>
    <row r="1427" spans="1:30" s="17" customFormat="1" x14ac:dyDescent="0.25">
      <c r="A1427" s="17">
        <v>388</v>
      </c>
      <c r="B1427" s="17">
        <v>14</v>
      </c>
      <c r="C1427" s="17">
        <v>1</v>
      </c>
      <c r="D1427" s="17" t="s">
        <v>616</v>
      </c>
      <c r="E1427" s="17" t="s">
        <v>1004</v>
      </c>
      <c r="F1427" s="17">
        <v>1.8</v>
      </c>
      <c r="G1427" s="10">
        <f>+F1427-O1427/5</f>
        <v>1.76</v>
      </c>
      <c r="H1427" s="11">
        <f>G1427*7%</f>
        <v>0.12320000000000002</v>
      </c>
      <c r="I1427" s="11">
        <f>G1427+H1427</f>
        <v>1.8832</v>
      </c>
      <c r="J1427" s="17">
        <v>27</v>
      </c>
      <c r="K1427" s="7">
        <f>I1427*J1427</f>
        <v>50.846400000000003</v>
      </c>
      <c r="L1427" s="10" t="s">
        <v>30</v>
      </c>
      <c r="M1427" s="17">
        <v>32</v>
      </c>
      <c r="N1427" s="17">
        <v>0.2</v>
      </c>
      <c r="O1427" s="13">
        <v>0.2</v>
      </c>
      <c r="P1427" s="13">
        <v>185</v>
      </c>
      <c r="Q1427" s="9">
        <f>N1427*P1427</f>
        <v>37</v>
      </c>
      <c r="R1427" s="7">
        <f>G1427*13</f>
        <v>22.88</v>
      </c>
      <c r="S1427" s="7">
        <f>+R1427+Q1427+K1427</f>
        <v>110.7264</v>
      </c>
      <c r="T1427" s="7">
        <f>S1427+S1428</f>
        <v>110.7264</v>
      </c>
      <c r="U1427" s="7">
        <f>T1427/C1427</f>
        <v>110.7264</v>
      </c>
      <c r="X1427" s="117">
        <f>U1427*1.8</f>
        <v>199.30752000000001</v>
      </c>
      <c r="Y1427" s="17">
        <v>199</v>
      </c>
      <c r="Z1427" s="17">
        <f>Y1427*8</f>
        <v>1592</v>
      </c>
      <c r="AA1427" s="17">
        <f>Y1427*3.5</f>
        <v>696.5</v>
      </c>
      <c r="AB1427" s="17">
        <f>Y1427*0.9</f>
        <v>179.1</v>
      </c>
    </row>
    <row r="1428" spans="1:30" s="17" customFormat="1" x14ac:dyDescent="0.25">
      <c r="E1428" s="17" t="s">
        <v>1003</v>
      </c>
      <c r="G1428" s="10">
        <f>+F1428-O1428/5</f>
        <v>0</v>
      </c>
      <c r="H1428" s="11">
        <f>G1428*7%</f>
        <v>0</v>
      </c>
      <c r="I1428" s="11">
        <f>G1428+H1428</f>
        <v>0</v>
      </c>
      <c r="J1428" s="13"/>
      <c r="K1428" s="7">
        <f>I1428*J1428</f>
        <v>0</v>
      </c>
      <c r="L1428" s="10"/>
      <c r="M1428" s="13"/>
      <c r="P1428" s="13"/>
      <c r="Q1428" s="9">
        <f>N1428*P1428</f>
        <v>0</v>
      </c>
      <c r="R1428" s="7">
        <f>G1428*13</f>
        <v>0</v>
      </c>
      <c r="S1428" s="7">
        <f>+R1428+Q1428+K1428</f>
        <v>0</v>
      </c>
      <c r="U1428" s="7" t="e">
        <f>T1428/C1428</f>
        <v>#DIV/0!</v>
      </c>
      <c r="X1428" s="117" t="e">
        <f>U1428*1.8</f>
        <v>#DIV/0!</v>
      </c>
      <c r="Z1428" s="17">
        <f>Y1428*8</f>
        <v>0</v>
      </c>
      <c r="AA1428" s="17">
        <f>Y1428*3.5</f>
        <v>0</v>
      </c>
      <c r="AB1428" s="17">
        <f>Y1428*0.9</f>
        <v>0</v>
      </c>
    </row>
    <row r="1429" spans="1:30" x14ac:dyDescent="0.25">
      <c r="A1429" s="18"/>
    </row>
    <row r="1430" spans="1:30" s="17" customFormat="1" x14ac:dyDescent="0.25">
      <c r="A1430" s="17">
        <v>389</v>
      </c>
      <c r="B1430" s="17">
        <v>925</v>
      </c>
      <c r="C1430" s="17">
        <v>1</v>
      </c>
      <c r="D1430" s="17" t="s">
        <v>616</v>
      </c>
      <c r="E1430" s="17" t="s">
        <v>1005</v>
      </c>
      <c r="F1430" s="17">
        <v>2.2000000000000002</v>
      </c>
      <c r="G1430" s="10">
        <f>+F1430-O1430/5</f>
        <v>2.06</v>
      </c>
      <c r="H1430" s="11">
        <f>G1430*7%</f>
        <v>0.14420000000000002</v>
      </c>
      <c r="I1430" s="11">
        <f>G1430+H1430</f>
        <v>2.2042000000000002</v>
      </c>
      <c r="J1430" s="17">
        <v>1</v>
      </c>
      <c r="K1430" s="7">
        <f>I1430*J1430</f>
        <v>2.2042000000000002</v>
      </c>
      <c r="L1430" s="10" t="s">
        <v>30</v>
      </c>
      <c r="M1430" s="17">
        <v>160</v>
      </c>
      <c r="N1430" s="17">
        <v>0.7</v>
      </c>
      <c r="O1430" s="13">
        <v>0.7</v>
      </c>
      <c r="P1430" s="13">
        <v>85</v>
      </c>
      <c r="Q1430" s="9">
        <f>N1430*P1430</f>
        <v>59.499999999999993</v>
      </c>
      <c r="R1430" s="7">
        <f>G1430*6</f>
        <v>12.36</v>
      </c>
      <c r="S1430" s="7">
        <f>+R1430+Q1430+K1430</f>
        <v>74.064199999999985</v>
      </c>
      <c r="T1430" s="7">
        <f>S1430+S1431</f>
        <v>74.064199999999985</v>
      </c>
      <c r="U1430" s="7">
        <f>T1430/C1430</f>
        <v>74.064199999999985</v>
      </c>
      <c r="X1430" s="117">
        <f>U1430*1.8</f>
        <v>133.31555999999998</v>
      </c>
      <c r="Y1430" s="17">
        <v>129</v>
      </c>
      <c r="Z1430" s="17">
        <f>Y1430*8</f>
        <v>1032</v>
      </c>
      <c r="AA1430" s="17">
        <f>Y1430*3.5</f>
        <v>451.5</v>
      </c>
      <c r="AB1430" s="17">
        <f>Y1430*0.9</f>
        <v>116.10000000000001</v>
      </c>
    </row>
    <row r="1431" spans="1:30" s="17" customFormat="1" x14ac:dyDescent="0.25">
      <c r="E1431" s="17" t="s">
        <v>1006</v>
      </c>
      <c r="G1431" s="10">
        <f>+F1431-O1431/5</f>
        <v>0</v>
      </c>
      <c r="H1431" s="11">
        <f>G1431*7%</f>
        <v>0</v>
      </c>
      <c r="I1431" s="11">
        <f>G1431+H1431</f>
        <v>0</v>
      </c>
      <c r="J1431" s="13"/>
      <c r="K1431" s="7">
        <f>I1431*J1431</f>
        <v>0</v>
      </c>
      <c r="L1431" s="10"/>
      <c r="M1431" s="13"/>
      <c r="P1431" s="13"/>
      <c r="Q1431" s="9">
        <f>N1431*P1431</f>
        <v>0</v>
      </c>
      <c r="R1431" s="7">
        <f>G1431*13</f>
        <v>0</v>
      </c>
      <c r="S1431" s="7">
        <f>+R1431+Q1431+K1431</f>
        <v>0</v>
      </c>
      <c r="U1431" s="7" t="e">
        <f>T1431/C1431</f>
        <v>#DIV/0!</v>
      </c>
      <c r="X1431" s="117" t="e">
        <f>U1431*1.8</f>
        <v>#DIV/0!</v>
      </c>
      <c r="Z1431" s="17">
        <f>Y1431*8</f>
        <v>0</v>
      </c>
      <c r="AA1431" s="17">
        <f>Y1431*3.5</f>
        <v>0</v>
      </c>
      <c r="AB1431" s="17">
        <f>Y1431*0.9</f>
        <v>0</v>
      </c>
    </row>
    <row r="1432" spans="1:30" x14ac:dyDescent="0.25">
      <c r="A1432" s="18"/>
    </row>
    <row r="1433" spans="1:30" s="17" customFormat="1" x14ac:dyDescent="0.25">
      <c r="A1433" s="17">
        <v>390</v>
      </c>
      <c r="B1433" s="17">
        <v>10</v>
      </c>
      <c r="C1433" s="17">
        <v>1</v>
      </c>
      <c r="D1433" s="17" t="s">
        <v>616</v>
      </c>
      <c r="E1433" s="17" t="s">
        <v>1055</v>
      </c>
      <c r="F1433" s="17">
        <v>1.9</v>
      </c>
      <c r="G1433" s="10">
        <f>+F1433-O1433/5</f>
        <v>1.5</v>
      </c>
      <c r="H1433" s="11">
        <f>G1433*7%</f>
        <v>0.10500000000000001</v>
      </c>
      <c r="I1433" s="11">
        <f>G1433+H1433</f>
        <v>1.605</v>
      </c>
      <c r="J1433" s="17">
        <v>18</v>
      </c>
      <c r="K1433" s="7">
        <f>I1433*J1433</f>
        <v>28.89</v>
      </c>
      <c r="L1433" s="10" t="s">
        <v>467</v>
      </c>
      <c r="M1433" s="17">
        <v>2</v>
      </c>
      <c r="N1433" s="17">
        <v>1.9</v>
      </c>
      <c r="O1433" s="13">
        <v>2</v>
      </c>
      <c r="P1433" s="13">
        <v>8</v>
      </c>
      <c r="Q1433" s="9">
        <f>N1433*P1433</f>
        <v>15.2</v>
      </c>
      <c r="R1433" s="7">
        <f>G1433*13</f>
        <v>19.5</v>
      </c>
      <c r="S1433" s="7">
        <f>+R1433+Q1433+K1433</f>
        <v>63.59</v>
      </c>
      <c r="T1433" s="7">
        <f>S1433+S1434</f>
        <v>74.59</v>
      </c>
      <c r="U1433" s="7">
        <f>T1433/C1433</f>
        <v>74.59</v>
      </c>
      <c r="X1433" s="117">
        <f>U1433*1.8</f>
        <v>134.262</v>
      </c>
      <c r="Y1433" s="17">
        <v>129</v>
      </c>
      <c r="Z1433" s="17">
        <f>Y1433*8</f>
        <v>1032</v>
      </c>
      <c r="AA1433" s="17">
        <f>Y1433*3.5</f>
        <v>451.5</v>
      </c>
      <c r="AB1433" s="17">
        <f>Y1433*0.9</f>
        <v>116.10000000000001</v>
      </c>
    </row>
    <row r="1434" spans="1:30" s="17" customFormat="1" x14ac:dyDescent="0.25">
      <c r="E1434" s="17" t="s">
        <v>1007</v>
      </c>
      <c r="G1434" s="10">
        <f>+F1434-O1434/5</f>
        <v>0</v>
      </c>
      <c r="H1434" s="11">
        <f>G1434*7%</f>
        <v>0</v>
      </c>
      <c r="I1434" s="11">
        <f>G1434+H1434</f>
        <v>0</v>
      </c>
      <c r="J1434" s="13"/>
      <c r="K1434" s="7">
        <f>I1434*J1434</f>
        <v>0</v>
      </c>
      <c r="L1434" s="10" t="s">
        <v>30</v>
      </c>
      <c r="M1434" s="13">
        <v>28</v>
      </c>
      <c r="N1434" s="17">
        <v>0.1</v>
      </c>
      <c r="P1434" s="13">
        <v>110</v>
      </c>
      <c r="Q1434" s="9">
        <f>N1434*P1434</f>
        <v>11</v>
      </c>
      <c r="R1434" s="7">
        <f>G1434*13</f>
        <v>0</v>
      </c>
      <c r="S1434" s="7">
        <f>+R1434+Q1434+K1434</f>
        <v>11</v>
      </c>
      <c r="U1434" s="7" t="e">
        <f>T1434/C1434</f>
        <v>#DIV/0!</v>
      </c>
      <c r="X1434" s="117" t="e">
        <f>U1434*1.8</f>
        <v>#DIV/0!</v>
      </c>
      <c r="Z1434" s="17">
        <f>Y1434*8</f>
        <v>0</v>
      </c>
      <c r="AA1434" s="17">
        <f>Y1434*3.5</f>
        <v>0</v>
      </c>
      <c r="AB1434" s="17">
        <f>Y1434*0.9</f>
        <v>0</v>
      </c>
    </row>
    <row r="1435" spans="1:30" x14ac:dyDescent="0.25">
      <c r="A1435" s="18"/>
    </row>
    <row r="1436" spans="1:30" s="17" customFormat="1" x14ac:dyDescent="0.25">
      <c r="A1436" s="17">
        <v>391</v>
      </c>
      <c r="B1436" s="17">
        <v>10</v>
      </c>
      <c r="C1436" s="17">
        <v>1</v>
      </c>
      <c r="D1436" s="17" t="s">
        <v>616</v>
      </c>
      <c r="E1436" s="83" t="s">
        <v>1008</v>
      </c>
      <c r="F1436" s="17">
        <v>2.5</v>
      </c>
      <c r="G1436" s="10">
        <f>+F1436-O1436/5</f>
        <v>1.798</v>
      </c>
      <c r="H1436" s="11">
        <f>G1436*7%</f>
        <v>0.12586000000000003</v>
      </c>
      <c r="I1436" s="11">
        <f>G1436+H1436</f>
        <v>1.9238600000000001</v>
      </c>
      <c r="J1436" s="17">
        <v>18</v>
      </c>
      <c r="K1436" s="7">
        <f>I1436*J1436</f>
        <v>34.629480000000001</v>
      </c>
      <c r="L1436" s="10" t="s">
        <v>33</v>
      </c>
      <c r="M1436" s="17">
        <v>10</v>
      </c>
      <c r="N1436" s="17">
        <v>3.5</v>
      </c>
      <c r="O1436" s="13">
        <v>3.51</v>
      </c>
      <c r="P1436" s="13">
        <v>40</v>
      </c>
      <c r="Q1436" s="9">
        <f>N1436*P1436</f>
        <v>140</v>
      </c>
      <c r="R1436" s="7">
        <f>G1436*13</f>
        <v>23.374000000000002</v>
      </c>
      <c r="S1436" s="7">
        <f>+R1436+Q1436+K1436</f>
        <v>198.00348</v>
      </c>
      <c r="T1436" s="7">
        <f>S1436+S1437</f>
        <v>199.10347999999999</v>
      </c>
      <c r="U1436" s="7">
        <f>T1436/C1436</f>
        <v>199.10347999999999</v>
      </c>
      <c r="X1436" s="117">
        <f>U1436*1.8</f>
        <v>358.38626399999998</v>
      </c>
      <c r="Y1436" s="17">
        <v>359</v>
      </c>
      <c r="Z1436" s="17">
        <f>Y1436*8</f>
        <v>2872</v>
      </c>
      <c r="AA1436" s="17">
        <f>Y1436*3.5</f>
        <v>1256.5</v>
      </c>
      <c r="AB1436" s="17">
        <f>Y1436*0.9</f>
        <v>323.10000000000002</v>
      </c>
      <c r="AD1436" s="17" t="s">
        <v>1254</v>
      </c>
    </row>
    <row r="1437" spans="1:30" s="17" customFormat="1" x14ac:dyDescent="0.25">
      <c r="E1437" s="17" t="s">
        <v>1009</v>
      </c>
      <c r="G1437" s="10">
        <f>+F1437-O1437/5</f>
        <v>0</v>
      </c>
      <c r="H1437" s="11">
        <f>G1437*7%</f>
        <v>0</v>
      </c>
      <c r="I1437" s="11">
        <f>G1437+H1437</f>
        <v>0</v>
      </c>
      <c r="J1437" s="13"/>
      <c r="K1437" s="7">
        <f>I1437*J1437</f>
        <v>0</v>
      </c>
      <c r="L1437" s="10" t="s">
        <v>30</v>
      </c>
      <c r="M1437" s="13">
        <v>2</v>
      </c>
      <c r="N1437" s="17">
        <v>0.01</v>
      </c>
      <c r="P1437" s="13">
        <v>110</v>
      </c>
      <c r="Q1437" s="9">
        <f>N1437*P1437</f>
        <v>1.1000000000000001</v>
      </c>
      <c r="R1437" s="7">
        <f>G1437*13</f>
        <v>0</v>
      </c>
      <c r="S1437" s="7">
        <f>+R1437+Q1437+K1437</f>
        <v>1.1000000000000001</v>
      </c>
      <c r="U1437" s="7" t="e">
        <f>T1437/C1437</f>
        <v>#DIV/0!</v>
      </c>
      <c r="X1437" s="117" t="e">
        <f>U1437*1.8</f>
        <v>#DIV/0!</v>
      </c>
      <c r="Z1437" s="17">
        <f>Y1437*8</f>
        <v>0</v>
      </c>
      <c r="AA1437" s="17">
        <f>Y1437*3.5</f>
        <v>0</v>
      </c>
      <c r="AB1437" s="17">
        <f>Y1437*0.9</f>
        <v>0</v>
      </c>
    </row>
    <row r="1438" spans="1:30" x14ac:dyDescent="0.25">
      <c r="A1438" s="18"/>
    </row>
    <row r="1439" spans="1:30" s="17" customFormat="1" x14ac:dyDescent="0.25">
      <c r="A1439" s="17">
        <v>392</v>
      </c>
      <c r="B1439" s="17">
        <v>14</v>
      </c>
      <c r="C1439" s="17">
        <v>1</v>
      </c>
      <c r="D1439" s="17" t="s">
        <v>612</v>
      </c>
      <c r="E1439" s="17" t="s">
        <v>1011</v>
      </c>
      <c r="F1439" s="17">
        <v>2</v>
      </c>
      <c r="G1439" s="10">
        <f>+F1439-O1439/5</f>
        <v>1.97</v>
      </c>
      <c r="H1439" s="11">
        <f>G1439*7%</f>
        <v>0.13790000000000002</v>
      </c>
      <c r="I1439" s="11">
        <f>G1439+H1439</f>
        <v>2.1078999999999999</v>
      </c>
      <c r="J1439" s="17">
        <v>27</v>
      </c>
      <c r="K1439" s="7">
        <f>I1439*J1439</f>
        <v>56.9133</v>
      </c>
      <c r="L1439" s="10" t="s">
        <v>30</v>
      </c>
      <c r="M1439" s="17">
        <v>8</v>
      </c>
      <c r="N1439" s="17">
        <v>0.15</v>
      </c>
      <c r="O1439" s="13">
        <v>0.15</v>
      </c>
      <c r="P1439" s="13">
        <v>260</v>
      </c>
      <c r="Q1439" s="9">
        <f>N1439*P1439</f>
        <v>39</v>
      </c>
      <c r="R1439" s="7">
        <f>G1439*13</f>
        <v>25.61</v>
      </c>
      <c r="S1439" s="7">
        <f>+R1439+Q1439+K1439</f>
        <v>121.52330000000001</v>
      </c>
      <c r="T1439" s="7">
        <f>S1439+S1440</f>
        <v>121.52330000000001</v>
      </c>
      <c r="U1439" s="7">
        <f>T1439/C1439</f>
        <v>121.52330000000001</v>
      </c>
      <c r="X1439" s="117">
        <f>U1439*1.8</f>
        <v>218.74194000000003</v>
      </c>
      <c r="Y1439" s="17">
        <v>219</v>
      </c>
      <c r="Z1439" s="17">
        <f>Y1439*8</f>
        <v>1752</v>
      </c>
      <c r="AA1439" s="17">
        <f>Y1439*3.5</f>
        <v>766.5</v>
      </c>
      <c r="AB1439" s="17">
        <f>Y1439*0.9</f>
        <v>197.1</v>
      </c>
    </row>
    <row r="1440" spans="1:30" s="17" customFormat="1" x14ac:dyDescent="0.25">
      <c r="E1440" s="17" t="s">
        <v>1010</v>
      </c>
      <c r="G1440" s="10">
        <f>+F1440-O1440/5</f>
        <v>0</v>
      </c>
      <c r="H1440" s="11">
        <f>G1440*7%</f>
        <v>0</v>
      </c>
      <c r="I1440" s="11">
        <f>G1440+H1440</f>
        <v>0</v>
      </c>
      <c r="J1440" s="13"/>
      <c r="K1440" s="7">
        <f>I1440*J1440</f>
        <v>0</v>
      </c>
      <c r="L1440" s="10"/>
      <c r="M1440" s="13"/>
      <c r="P1440" s="13"/>
      <c r="Q1440" s="9">
        <f>N1440*P1440</f>
        <v>0</v>
      </c>
      <c r="R1440" s="7">
        <f>G1440*13</f>
        <v>0</v>
      </c>
      <c r="S1440" s="7">
        <f>+R1440+Q1440+K1440</f>
        <v>0</v>
      </c>
      <c r="U1440" s="7" t="e">
        <f>T1440/C1440</f>
        <v>#DIV/0!</v>
      </c>
      <c r="X1440" s="117" t="e">
        <f>U1440*1.8</f>
        <v>#DIV/0!</v>
      </c>
      <c r="Z1440" s="17">
        <f>Y1440*8</f>
        <v>0</v>
      </c>
      <c r="AA1440" s="17">
        <f>Y1440*3.5</f>
        <v>0</v>
      </c>
      <c r="AB1440" s="17">
        <f>Y1440*0.9</f>
        <v>0</v>
      </c>
    </row>
    <row r="1441" spans="1:28" x14ac:dyDescent="0.25">
      <c r="A1441" s="18"/>
    </row>
    <row r="1442" spans="1:28" s="17" customFormat="1" x14ac:dyDescent="0.25">
      <c r="A1442" s="17">
        <v>393</v>
      </c>
      <c r="B1442" s="17">
        <v>10</v>
      </c>
      <c r="C1442" s="17">
        <v>1</v>
      </c>
      <c r="D1442" s="17" t="s">
        <v>612</v>
      </c>
      <c r="E1442" s="17" t="s">
        <v>1013</v>
      </c>
      <c r="F1442" s="17">
        <v>2.4</v>
      </c>
      <c r="G1442" s="10">
        <f>+F1442-O1442/5</f>
        <v>2.33</v>
      </c>
      <c r="H1442" s="11">
        <f>G1442*7%</f>
        <v>0.16310000000000002</v>
      </c>
      <c r="I1442" s="11">
        <f>G1442+H1442</f>
        <v>2.4931000000000001</v>
      </c>
      <c r="J1442" s="17">
        <v>18</v>
      </c>
      <c r="K1442" s="7">
        <f>I1442*J1442</f>
        <v>44.875799999999998</v>
      </c>
      <c r="L1442" s="10" t="s">
        <v>30</v>
      </c>
      <c r="M1442" s="17">
        <v>19</v>
      </c>
      <c r="N1442" s="17">
        <v>0.35</v>
      </c>
      <c r="O1442" s="13">
        <v>0.35</v>
      </c>
      <c r="P1442" s="13">
        <v>200</v>
      </c>
      <c r="Q1442" s="9">
        <f>N1442*P1442</f>
        <v>70</v>
      </c>
      <c r="R1442" s="7">
        <f>G1442*13</f>
        <v>30.29</v>
      </c>
      <c r="S1442" s="7">
        <f>+R1442+Q1442+K1442</f>
        <v>145.16579999999999</v>
      </c>
      <c r="T1442" s="7">
        <f>S1442+S1443</f>
        <v>145.16579999999999</v>
      </c>
      <c r="U1442" s="7">
        <f>T1442/C1442</f>
        <v>145.16579999999999</v>
      </c>
      <c r="X1442" s="117">
        <f>U1442*1.8</f>
        <v>261.29843999999997</v>
      </c>
      <c r="Y1442" s="17">
        <v>259</v>
      </c>
      <c r="Z1442" s="17">
        <f>Y1442*8</f>
        <v>2072</v>
      </c>
      <c r="AA1442" s="17">
        <f>Y1442*3.5</f>
        <v>906.5</v>
      </c>
      <c r="AB1442" s="17">
        <f>Y1442*0.9</f>
        <v>233.1</v>
      </c>
    </row>
    <row r="1443" spans="1:28" s="17" customFormat="1" x14ac:dyDescent="0.25">
      <c r="E1443" s="17" t="s">
        <v>1012</v>
      </c>
      <c r="G1443" s="10">
        <f>+F1443-O1443/5</f>
        <v>0</v>
      </c>
      <c r="H1443" s="11">
        <f>G1443*7%</f>
        <v>0</v>
      </c>
      <c r="I1443" s="11">
        <f>G1443+H1443</f>
        <v>0</v>
      </c>
      <c r="J1443" s="13"/>
      <c r="K1443" s="7">
        <f>I1443*J1443</f>
        <v>0</v>
      </c>
      <c r="L1443" s="10"/>
      <c r="M1443" s="13"/>
      <c r="P1443" s="13"/>
      <c r="Q1443" s="9">
        <f>N1443*P1443</f>
        <v>0</v>
      </c>
      <c r="R1443" s="7">
        <f>G1443*13</f>
        <v>0</v>
      </c>
      <c r="S1443" s="7">
        <f>+R1443+Q1443+K1443</f>
        <v>0</v>
      </c>
      <c r="U1443" s="7" t="e">
        <f>T1443/C1443</f>
        <v>#DIV/0!</v>
      </c>
      <c r="X1443" s="117" t="e">
        <f>U1443*1.8</f>
        <v>#DIV/0!</v>
      </c>
      <c r="Z1443" s="17">
        <f>Y1443*8</f>
        <v>0</v>
      </c>
      <c r="AA1443" s="17">
        <f>Y1443*3.5</f>
        <v>0</v>
      </c>
      <c r="AB1443" s="17">
        <f>Y1443*0.9</f>
        <v>0</v>
      </c>
    </row>
    <row r="1444" spans="1:28" x14ac:dyDescent="0.25">
      <c r="A1444" s="18"/>
    </row>
    <row r="1445" spans="1:28" s="16" customFormat="1" x14ac:dyDescent="0.25">
      <c r="A1445" s="16">
        <v>394</v>
      </c>
      <c r="B1445" s="16">
        <v>14</v>
      </c>
      <c r="C1445" s="16">
        <v>1</v>
      </c>
      <c r="D1445" s="16" t="s">
        <v>616</v>
      </c>
      <c r="E1445" s="16" t="s">
        <v>1015</v>
      </c>
      <c r="F1445" s="16">
        <v>2.4</v>
      </c>
      <c r="G1445" s="72">
        <f>+F1445-O1445/5</f>
        <v>2.27</v>
      </c>
      <c r="H1445" s="73">
        <f>G1445*7%</f>
        <v>0.15890000000000001</v>
      </c>
      <c r="I1445" s="73">
        <f>G1445+H1445</f>
        <v>2.4289000000000001</v>
      </c>
      <c r="J1445" s="16">
        <v>27</v>
      </c>
      <c r="K1445" s="74">
        <f>I1445*J1445</f>
        <v>65.580300000000008</v>
      </c>
      <c r="L1445" s="72" t="s">
        <v>30</v>
      </c>
      <c r="M1445" s="16">
        <v>38</v>
      </c>
      <c r="N1445" s="16">
        <v>0.65</v>
      </c>
      <c r="O1445" s="75">
        <v>0.65</v>
      </c>
      <c r="P1445" s="75">
        <v>260</v>
      </c>
      <c r="Q1445" s="76">
        <f>N1445*P1445</f>
        <v>169</v>
      </c>
      <c r="R1445" s="74">
        <f>G1445*13</f>
        <v>29.51</v>
      </c>
      <c r="S1445" s="74">
        <f>+R1445+Q1445+K1445</f>
        <v>264.09030000000001</v>
      </c>
      <c r="T1445" s="74">
        <f>S1445+S1446</f>
        <v>264.09030000000001</v>
      </c>
      <c r="U1445" s="74">
        <f>T1445/C1445</f>
        <v>264.09030000000001</v>
      </c>
      <c r="X1445" s="123">
        <f>U1445*1.8</f>
        <v>475.36254000000002</v>
      </c>
      <c r="Y1445" s="16">
        <v>479</v>
      </c>
      <c r="Z1445" s="16">
        <f>Y1445*8</f>
        <v>3832</v>
      </c>
      <c r="AA1445" s="16">
        <f>Y1445*3.5</f>
        <v>1676.5</v>
      </c>
      <c r="AB1445" s="16">
        <f>Y1445*0.9</f>
        <v>431.1</v>
      </c>
    </row>
    <row r="1446" spans="1:28" s="17" customFormat="1" x14ac:dyDescent="0.25">
      <c r="E1446" s="17" t="s">
        <v>1014</v>
      </c>
      <c r="G1446" s="10">
        <f>+F1446-O1446/5</f>
        <v>0</v>
      </c>
      <c r="H1446" s="11">
        <f>G1446*7%</f>
        <v>0</v>
      </c>
      <c r="I1446" s="11">
        <f>G1446+H1446</f>
        <v>0</v>
      </c>
      <c r="J1446" s="13"/>
      <c r="K1446" s="7">
        <f>I1446*J1446</f>
        <v>0</v>
      </c>
      <c r="L1446" s="10"/>
      <c r="M1446" s="13"/>
      <c r="P1446" s="13"/>
      <c r="Q1446" s="9">
        <f>N1446*P1446</f>
        <v>0</v>
      </c>
      <c r="R1446" s="7">
        <f>G1446*13</f>
        <v>0</v>
      </c>
      <c r="S1446" s="7">
        <f>+R1446+Q1446+K1446</f>
        <v>0</v>
      </c>
      <c r="U1446" s="7" t="e">
        <f>T1446/C1446</f>
        <v>#DIV/0!</v>
      </c>
      <c r="X1446" s="117" t="e">
        <f>U1446*1.8</f>
        <v>#DIV/0!</v>
      </c>
      <c r="Z1446" s="17">
        <f>Y1446*8</f>
        <v>0</v>
      </c>
      <c r="AA1446" s="17">
        <f>Y1446*3.5</f>
        <v>0</v>
      </c>
      <c r="AB1446" s="17">
        <f>Y1446*0.9</f>
        <v>0</v>
      </c>
    </row>
    <row r="1448" spans="1:28" s="17" customFormat="1" x14ac:dyDescent="0.25">
      <c r="A1448" s="17">
        <v>395</v>
      </c>
      <c r="B1448" s="17">
        <v>10</v>
      </c>
      <c r="C1448" s="17">
        <v>1</v>
      </c>
      <c r="D1448" s="17" t="s">
        <v>616</v>
      </c>
      <c r="E1448" s="17" t="s">
        <v>1016</v>
      </c>
      <c r="F1448" s="17">
        <v>1.6</v>
      </c>
      <c r="G1448" s="10">
        <f>+F1448-O1448/5</f>
        <v>1.55</v>
      </c>
      <c r="H1448" s="11">
        <f>G1448*7%</f>
        <v>0.10850000000000001</v>
      </c>
      <c r="I1448" s="11">
        <f>G1448+H1448</f>
        <v>1.6585000000000001</v>
      </c>
      <c r="J1448" s="17">
        <v>18</v>
      </c>
      <c r="K1448" s="7">
        <f>I1448*J1448</f>
        <v>29.853000000000002</v>
      </c>
      <c r="L1448" s="10" t="s">
        <v>30</v>
      </c>
      <c r="M1448" s="17">
        <v>48</v>
      </c>
      <c r="N1448" s="17">
        <v>0.25</v>
      </c>
      <c r="O1448" s="13">
        <v>0.25</v>
      </c>
      <c r="P1448" s="13">
        <v>110</v>
      </c>
      <c r="Q1448" s="9">
        <f>N1448*P1448</f>
        <v>27.5</v>
      </c>
      <c r="R1448" s="7">
        <f>G1448*13</f>
        <v>20.150000000000002</v>
      </c>
      <c r="S1448" s="7">
        <f>+R1448+Q1448+K1448</f>
        <v>77.503000000000014</v>
      </c>
      <c r="T1448" s="7">
        <f>S1448+S1449</f>
        <v>77.503000000000014</v>
      </c>
      <c r="U1448" s="7">
        <f>T1448/C1448</f>
        <v>77.503000000000014</v>
      </c>
      <c r="X1448" s="117">
        <f>U1448*1.8</f>
        <v>139.50540000000004</v>
      </c>
      <c r="Y1448" s="17">
        <v>139</v>
      </c>
      <c r="Z1448" s="17">
        <f>Y1448*8</f>
        <v>1112</v>
      </c>
      <c r="AA1448" s="17">
        <f>Y1448*3.5</f>
        <v>486.5</v>
      </c>
      <c r="AB1448" s="17">
        <f>Y1448*0.9</f>
        <v>125.10000000000001</v>
      </c>
    </row>
    <row r="1449" spans="1:28" s="17" customFormat="1" x14ac:dyDescent="0.25">
      <c r="E1449" s="17" t="s">
        <v>1017</v>
      </c>
      <c r="G1449" s="10">
        <f>+F1449-O1449/5</f>
        <v>0</v>
      </c>
      <c r="H1449" s="11">
        <f>G1449*7%</f>
        <v>0</v>
      </c>
      <c r="I1449" s="11">
        <f>G1449+H1449</f>
        <v>0</v>
      </c>
      <c r="J1449" s="13"/>
      <c r="K1449" s="7">
        <f>I1449*J1449</f>
        <v>0</v>
      </c>
      <c r="L1449" s="10"/>
      <c r="M1449" s="13"/>
      <c r="P1449" s="13"/>
      <c r="Q1449" s="9">
        <f>N1449*P1449</f>
        <v>0</v>
      </c>
      <c r="R1449" s="7">
        <f>G1449*13</f>
        <v>0</v>
      </c>
      <c r="S1449" s="7">
        <f>+R1449+Q1449+K1449</f>
        <v>0</v>
      </c>
      <c r="U1449" s="7" t="e">
        <f>T1449/C1449</f>
        <v>#DIV/0!</v>
      </c>
      <c r="X1449" s="117" t="e">
        <f>U1449*1.8</f>
        <v>#DIV/0!</v>
      </c>
      <c r="Z1449" s="17">
        <f>Y1449*8</f>
        <v>0</v>
      </c>
      <c r="AA1449" s="17">
        <f>Y1449*3.5</f>
        <v>0</v>
      </c>
      <c r="AB1449" s="17">
        <f>Y1449*0.9</f>
        <v>0</v>
      </c>
    </row>
    <row r="1451" spans="1:28" s="17" customFormat="1" x14ac:dyDescent="0.25">
      <c r="A1451" s="17">
        <v>396</v>
      </c>
      <c r="B1451" s="17">
        <v>10</v>
      </c>
      <c r="C1451" s="17">
        <v>1</v>
      </c>
      <c r="D1451" s="17" t="s">
        <v>612</v>
      </c>
      <c r="E1451" s="17" t="s">
        <v>1018</v>
      </c>
      <c r="F1451" s="17">
        <v>2.2000000000000002</v>
      </c>
      <c r="G1451" s="10">
        <f>+F1451-O1451/5</f>
        <v>2.1500000000000004</v>
      </c>
      <c r="H1451" s="11">
        <f>G1451*7%</f>
        <v>0.15050000000000005</v>
      </c>
      <c r="I1451" s="11">
        <f>G1451+H1451</f>
        <v>2.3005000000000004</v>
      </c>
      <c r="J1451" s="17">
        <v>18</v>
      </c>
      <c r="K1451" s="7">
        <f>I1451*J1451</f>
        <v>41.409000000000006</v>
      </c>
      <c r="L1451" s="10" t="s">
        <v>30</v>
      </c>
      <c r="M1451" s="17">
        <v>10</v>
      </c>
      <c r="N1451" s="17">
        <v>0.25</v>
      </c>
      <c r="O1451" s="13">
        <v>0.25</v>
      </c>
      <c r="P1451" s="13">
        <v>110</v>
      </c>
      <c r="Q1451" s="9">
        <f>N1451*P1451</f>
        <v>27.5</v>
      </c>
      <c r="R1451" s="7">
        <f>G1451*13</f>
        <v>27.950000000000003</v>
      </c>
      <c r="S1451" s="7">
        <f>+R1451+Q1451+K1451</f>
        <v>96.859000000000009</v>
      </c>
      <c r="T1451" s="7">
        <f>S1451+S1452</f>
        <v>96.859000000000009</v>
      </c>
      <c r="U1451" s="7">
        <f>T1451/C1451</f>
        <v>96.859000000000009</v>
      </c>
      <c r="X1451" s="117">
        <f>U1451*1.8</f>
        <v>174.34620000000001</v>
      </c>
      <c r="Y1451" s="17">
        <v>169</v>
      </c>
      <c r="Z1451" s="17">
        <f>Y1451*8</f>
        <v>1352</v>
      </c>
      <c r="AA1451" s="17">
        <f>Y1451*3.5</f>
        <v>591.5</v>
      </c>
      <c r="AB1451" s="17">
        <f>Y1451*0.9</f>
        <v>152.1</v>
      </c>
    </row>
    <row r="1452" spans="1:28" s="17" customFormat="1" x14ac:dyDescent="0.25">
      <c r="E1452" s="17" t="s">
        <v>1019</v>
      </c>
      <c r="G1452" s="10">
        <f>+F1452-O1452/5</f>
        <v>0</v>
      </c>
      <c r="H1452" s="11">
        <f>G1452*7%</f>
        <v>0</v>
      </c>
      <c r="I1452" s="11">
        <f>G1452+H1452</f>
        <v>0</v>
      </c>
      <c r="J1452" s="13"/>
      <c r="K1452" s="7">
        <f>I1452*J1452</f>
        <v>0</v>
      </c>
      <c r="L1452" s="10"/>
      <c r="M1452" s="13"/>
      <c r="P1452" s="13"/>
      <c r="Q1452" s="9">
        <f>N1452*P1452</f>
        <v>0</v>
      </c>
      <c r="R1452" s="7">
        <f>G1452*13</f>
        <v>0</v>
      </c>
      <c r="S1452" s="7">
        <f>+R1452+Q1452+K1452</f>
        <v>0</v>
      </c>
      <c r="U1452" s="7" t="e">
        <f>T1452/C1452</f>
        <v>#DIV/0!</v>
      </c>
      <c r="X1452" s="117" t="e">
        <f>U1452*1.8</f>
        <v>#DIV/0!</v>
      </c>
      <c r="Z1452" s="17">
        <f>Y1452*8</f>
        <v>0</v>
      </c>
      <c r="AA1452" s="17">
        <f>Y1452*3.5</f>
        <v>0</v>
      </c>
      <c r="AB1452" s="17">
        <f>Y1452*0.9</f>
        <v>0</v>
      </c>
    </row>
    <row r="1454" spans="1:28" s="17" customFormat="1" x14ac:dyDescent="0.25">
      <c r="A1454" s="17">
        <v>397</v>
      </c>
      <c r="B1454" s="17">
        <v>14</v>
      </c>
      <c r="C1454" s="17">
        <v>1</v>
      </c>
      <c r="D1454" s="17" t="s">
        <v>946</v>
      </c>
      <c r="E1454" s="17" t="s">
        <v>1021</v>
      </c>
      <c r="F1454" s="17">
        <v>6.3</v>
      </c>
      <c r="G1454" s="10">
        <f>+F1454-O1454/5</f>
        <v>6.1</v>
      </c>
      <c r="H1454" s="11">
        <f>G1454*7%</f>
        <v>0.42699999999999999</v>
      </c>
      <c r="I1454" s="11">
        <f>G1454+H1454</f>
        <v>6.5269999999999992</v>
      </c>
      <c r="J1454" s="17">
        <v>27</v>
      </c>
      <c r="K1454" s="7">
        <f>I1454*J1454</f>
        <v>176.22899999999998</v>
      </c>
      <c r="L1454" s="10" t="s">
        <v>30</v>
      </c>
      <c r="M1454" s="17">
        <v>1</v>
      </c>
      <c r="N1454" s="17">
        <v>0.3</v>
      </c>
      <c r="O1454" s="13">
        <v>1</v>
      </c>
      <c r="P1454" s="13">
        <v>490</v>
      </c>
      <c r="Q1454" s="9">
        <f>N1454*P1454</f>
        <v>147</v>
      </c>
      <c r="R1454" s="7">
        <f>G1454*13</f>
        <v>79.3</v>
      </c>
      <c r="S1454" s="7">
        <f>+R1454+Q1454+K1454</f>
        <v>402.529</v>
      </c>
      <c r="T1454" s="7">
        <f>S1454+S1455</f>
        <v>584.529</v>
      </c>
      <c r="U1454" s="7">
        <f>T1454/C1454</f>
        <v>584.529</v>
      </c>
      <c r="X1454" s="117">
        <f>U1454*1.8</f>
        <v>1052.1522</v>
      </c>
      <c r="Y1454" s="17">
        <v>1049</v>
      </c>
      <c r="Z1454" s="17">
        <f>Y1454*8</f>
        <v>8392</v>
      </c>
      <c r="AA1454" s="17">
        <f>Y1454*3.5</f>
        <v>3671.5</v>
      </c>
      <c r="AB1454" s="17">
        <f>Y1454*0.9</f>
        <v>944.1</v>
      </c>
    </row>
    <row r="1455" spans="1:28" s="17" customFormat="1" x14ac:dyDescent="0.25">
      <c r="E1455" s="17" t="s">
        <v>1020</v>
      </c>
      <c r="G1455" s="10">
        <f>+F1455-O1455/5</f>
        <v>0</v>
      </c>
      <c r="H1455" s="11">
        <f>G1455*7%</f>
        <v>0</v>
      </c>
      <c r="I1455" s="11">
        <f>G1455+H1455</f>
        <v>0</v>
      </c>
      <c r="J1455" s="13"/>
      <c r="K1455" s="7">
        <f>I1455*J1455</f>
        <v>0</v>
      </c>
      <c r="L1455" s="10" t="s">
        <v>30</v>
      </c>
      <c r="M1455" s="13">
        <v>40</v>
      </c>
      <c r="N1455" s="17">
        <v>0.7</v>
      </c>
      <c r="P1455" s="13">
        <v>260</v>
      </c>
      <c r="Q1455" s="9">
        <f>N1455*P1455</f>
        <v>182</v>
      </c>
      <c r="R1455" s="7">
        <f>G1455*13</f>
        <v>0</v>
      </c>
      <c r="S1455" s="7">
        <f>+R1455+Q1455+K1455</f>
        <v>182</v>
      </c>
      <c r="U1455" s="7" t="e">
        <f>T1455/C1455</f>
        <v>#DIV/0!</v>
      </c>
      <c r="X1455" s="117" t="e">
        <f>U1455*1.8</f>
        <v>#DIV/0!</v>
      </c>
      <c r="Z1455" s="17">
        <f>Y1455*8</f>
        <v>0</v>
      </c>
      <c r="AA1455" s="17">
        <f>Y1455*3.5</f>
        <v>0</v>
      </c>
      <c r="AB1455" s="17">
        <f>Y1455*0.9</f>
        <v>0</v>
      </c>
    </row>
    <row r="1457" spans="1:28" s="17" customFormat="1" x14ac:dyDescent="0.25">
      <c r="A1457" s="17">
        <v>398</v>
      </c>
      <c r="B1457" s="17">
        <v>14</v>
      </c>
      <c r="C1457" s="17">
        <v>1</v>
      </c>
      <c r="D1457" s="18" t="s">
        <v>946</v>
      </c>
      <c r="E1457" s="17" t="s">
        <v>1022</v>
      </c>
      <c r="F1457" s="17">
        <v>6</v>
      </c>
      <c r="G1457" s="10">
        <f>+F1457-O1457/5</f>
        <v>5.6</v>
      </c>
      <c r="H1457" s="11">
        <f>G1457*7%</f>
        <v>0.39200000000000002</v>
      </c>
      <c r="I1457" s="11">
        <f>G1457+H1457</f>
        <v>5.992</v>
      </c>
      <c r="J1457" s="17">
        <v>27</v>
      </c>
      <c r="K1457" s="7">
        <f>I1457*J1457</f>
        <v>161.78399999999999</v>
      </c>
      <c r="L1457" s="10" t="s">
        <v>30</v>
      </c>
      <c r="M1457" s="17">
        <v>1</v>
      </c>
      <c r="N1457" s="17">
        <v>0.65</v>
      </c>
      <c r="O1457" s="13">
        <v>2</v>
      </c>
      <c r="P1457" s="13">
        <v>1000</v>
      </c>
      <c r="Q1457" s="9">
        <f>N1457*P1457</f>
        <v>650</v>
      </c>
      <c r="R1457" s="7">
        <f>G1457*13</f>
        <v>72.8</v>
      </c>
      <c r="S1457" s="7">
        <f>+R1457+Q1457+K1457</f>
        <v>884.58399999999995</v>
      </c>
      <c r="T1457" s="7">
        <f>S1457+S1458+S1459</f>
        <v>1299.5839999999998</v>
      </c>
      <c r="U1457" s="7">
        <f>T1457/C1457</f>
        <v>1299.5839999999998</v>
      </c>
      <c r="X1457" s="117">
        <f>U1457*1.65</f>
        <v>2144.3135999999995</v>
      </c>
      <c r="Y1457" s="17">
        <v>2139</v>
      </c>
      <c r="Z1457" s="17">
        <f>Y1457*8</f>
        <v>17112</v>
      </c>
      <c r="AA1457" s="17">
        <f>Y1457*3.5</f>
        <v>7486.5</v>
      </c>
      <c r="AB1457" s="17">
        <f>Y1457*0.9</f>
        <v>1925.1000000000001</v>
      </c>
    </row>
    <row r="1458" spans="1:28" s="17" customFormat="1" x14ac:dyDescent="0.25">
      <c r="E1458" s="17" t="s">
        <v>1023</v>
      </c>
      <c r="G1458" s="10">
        <f>+F1458-O1458/5</f>
        <v>0</v>
      </c>
      <c r="H1458" s="11">
        <f>G1458*7%</f>
        <v>0</v>
      </c>
      <c r="I1458" s="11">
        <f>G1458+H1458</f>
        <v>0</v>
      </c>
      <c r="J1458" s="17">
        <v>27</v>
      </c>
      <c r="K1458" s="7">
        <f>I1458*J1458</f>
        <v>0</v>
      </c>
      <c r="L1458" s="10" t="s">
        <v>30</v>
      </c>
      <c r="M1458" s="13">
        <v>2</v>
      </c>
      <c r="N1458" s="17">
        <v>0.4</v>
      </c>
      <c r="P1458" s="13">
        <v>420</v>
      </c>
      <c r="Q1458" s="9">
        <f>N1458*P1458</f>
        <v>168</v>
      </c>
      <c r="R1458" s="7">
        <f>G1458*13</f>
        <v>0</v>
      </c>
      <c r="S1458" s="7">
        <f>+R1458+Q1458+K1458</f>
        <v>168</v>
      </c>
      <c r="U1458" s="7" t="e">
        <f>T1458/C1458</f>
        <v>#DIV/0!</v>
      </c>
      <c r="X1458" s="117" t="e">
        <f>U1458*1.8</f>
        <v>#DIV/0!</v>
      </c>
      <c r="Z1458" s="17">
        <f>Y1458*8</f>
        <v>0</v>
      </c>
      <c r="AA1458" s="17">
        <f>Y1458*3.5</f>
        <v>0</v>
      </c>
      <c r="AB1458" s="17">
        <f>Y1458*0.9</f>
        <v>0</v>
      </c>
    </row>
    <row r="1459" spans="1:28" s="17" customFormat="1" x14ac:dyDescent="0.25">
      <c r="G1459" s="10">
        <f>+F1459-O1459/5</f>
        <v>0</v>
      </c>
      <c r="H1459" s="11">
        <f>G1459*7%</f>
        <v>0</v>
      </c>
      <c r="I1459" s="11">
        <f>G1459+H1459</f>
        <v>0</v>
      </c>
      <c r="J1459" s="17">
        <v>27</v>
      </c>
      <c r="K1459" s="7">
        <f>I1459*J1459</f>
        <v>0</v>
      </c>
      <c r="L1459" s="10" t="s">
        <v>30</v>
      </c>
      <c r="M1459" s="13">
        <v>80</v>
      </c>
      <c r="N1459" s="17">
        <v>0.95</v>
      </c>
      <c r="P1459" s="13">
        <v>260</v>
      </c>
      <c r="Q1459" s="9">
        <f>N1459*P1459</f>
        <v>247</v>
      </c>
      <c r="R1459" s="7">
        <f>G1459*13</f>
        <v>0</v>
      </c>
      <c r="S1459" s="7">
        <f>+R1459+Q1459+K1459</f>
        <v>247</v>
      </c>
      <c r="U1459" s="7" t="e">
        <f>T1459/C1459</f>
        <v>#DIV/0!</v>
      </c>
      <c r="X1459" s="117" t="e">
        <f>U1459*1.8</f>
        <v>#DIV/0!</v>
      </c>
      <c r="Z1459" s="17">
        <f>Y1459*8</f>
        <v>0</v>
      </c>
      <c r="AA1459" s="17">
        <f>Y1459*3.5</f>
        <v>0</v>
      </c>
      <c r="AB1459" s="17">
        <f>Y1459*0.9</f>
        <v>0</v>
      </c>
    </row>
    <row r="1461" spans="1:28" s="17" customFormat="1" x14ac:dyDescent="0.25">
      <c r="A1461" s="17">
        <v>399</v>
      </c>
      <c r="B1461" s="17">
        <v>10</v>
      </c>
      <c r="C1461" s="17">
        <v>1</v>
      </c>
      <c r="D1461" s="17" t="s">
        <v>612</v>
      </c>
      <c r="E1461" s="17" t="s">
        <v>1024</v>
      </c>
      <c r="F1461" s="17">
        <v>1.5</v>
      </c>
      <c r="G1461" s="10">
        <f>+F1461-O1461/5</f>
        <v>1.47</v>
      </c>
      <c r="H1461" s="11">
        <f>G1461*7%</f>
        <v>0.10290000000000001</v>
      </c>
      <c r="I1461" s="11">
        <f>G1461+H1461</f>
        <v>1.5729</v>
      </c>
      <c r="J1461" s="17">
        <v>18</v>
      </c>
      <c r="K1461" s="7">
        <f>I1461*J1461</f>
        <v>28.312200000000001</v>
      </c>
      <c r="L1461" s="10" t="s">
        <v>30</v>
      </c>
      <c r="M1461" s="17">
        <v>16</v>
      </c>
      <c r="N1461" s="17">
        <v>0.15</v>
      </c>
      <c r="O1461" s="13">
        <v>0.15</v>
      </c>
      <c r="P1461" s="13">
        <v>185</v>
      </c>
      <c r="Q1461" s="9">
        <f>N1461*P1461</f>
        <v>27.75</v>
      </c>
      <c r="R1461" s="7">
        <f>G1461*13</f>
        <v>19.11</v>
      </c>
      <c r="S1461" s="7">
        <f>+R1461+Q1461+K1461</f>
        <v>75.172200000000004</v>
      </c>
      <c r="T1461" s="7">
        <f>S1461+S1462</f>
        <v>75.172200000000004</v>
      </c>
      <c r="U1461" s="7">
        <f>T1461/C1461</f>
        <v>75.172200000000004</v>
      </c>
      <c r="X1461" s="117">
        <f>U1461*1.8</f>
        <v>135.30996000000002</v>
      </c>
      <c r="Y1461" s="17">
        <v>139</v>
      </c>
      <c r="Z1461" s="17">
        <f>Y1461*8</f>
        <v>1112</v>
      </c>
      <c r="AA1461" s="17">
        <f>Y1461*3.5</f>
        <v>486.5</v>
      </c>
      <c r="AB1461" s="17">
        <f>Y1461*0.9</f>
        <v>125.10000000000001</v>
      </c>
    </row>
    <row r="1462" spans="1:28" s="17" customFormat="1" x14ac:dyDescent="0.25">
      <c r="E1462" s="17" t="s">
        <v>1025</v>
      </c>
      <c r="G1462" s="10">
        <f>+F1462-O1462/5</f>
        <v>0</v>
      </c>
      <c r="H1462" s="11">
        <f>G1462*7%</f>
        <v>0</v>
      </c>
      <c r="I1462" s="11">
        <f>G1462+H1462</f>
        <v>0</v>
      </c>
      <c r="J1462" s="13"/>
      <c r="K1462" s="7">
        <f>I1462*J1462</f>
        <v>0</v>
      </c>
      <c r="L1462" s="10"/>
      <c r="M1462" s="13"/>
      <c r="P1462" s="13"/>
      <c r="Q1462" s="9">
        <f>N1462*P1462</f>
        <v>0</v>
      </c>
      <c r="R1462" s="7">
        <f>G1462*13</f>
        <v>0</v>
      </c>
      <c r="S1462" s="7">
        <f>+R1462+Q1462+K1462</f>
        <v>0</v>
      </c>
      <c r="U1462" s="7" t="e">
        <f>T1462/C1462</f>
        <v>#DIV/0!</v>
      </c>
      <c r="X1462" s="117" t="e">
        <f>U1462*1.8</f>
        <v>#DIV/0!</v>
      </c>
      <c r="Z1462" s="17">
        <f>Y1462*8</f>
        <v>0</v>
      </c>
      <c r="AA1462" s="17">
        <f>Y1462*3.5</f>
        <v>0</v>
      </c>
      <c r="AB1462" s="17">
        <f>Y1462*0.9</f>
        <v>0</v>
      </c>
    </row>
    <row r="1464" spans="1:28" s="17" customFormat="1" x14ac:dyDescent="0.25">
      <c r="A1464" s="17">
        <v>400</v>
      </c>
      <c r="B1464" s="17">
        <v>10</v>
      </c>
      <c r="C1464" s="17">
        <v>1</v>
      </c>
      <c r="D1464" s="17" t="s">
        <v>612</v>
      </c>
      <c r="E1464" s="17" t="s">
        <v>1056</v>
      </c>
      <c r="F1464" s="17">
        <v>4.5999999999999996</v>
      </c>
      <c r="G1464" s="10">
        <f>+F1464-O1464/5</f>
        <v>3.92</v>
      </c>
      <c r="H1464" s="11">
        <f>G1464*7%</f>
        <v>0.27440000000000003</v>
      </c>
      <c r="I1464" s="11">
        <f>G1464+H1464</f>
        <v>4.1943999999999999</v>
      </c>
      <c r="J1464" s="17">
        <v>27</v>
      </c>
      <c r="K1464" s="7">
        <f>I1464*J1464</f>
        <v>113.2488</v>
      </c>
      <c r="L1464" s="10" t="s">
        <v>37</v>
      </c>
      <c r="M1464" s="17">
        <v>1</v>
      </c>
      <c r="N1464" s="17">
        <v>3</v>
      </c>
      <c r="O1464" s="13">
        <v>3.4</v>
      </c>
      <c r="P1464" s="13">
        <v>490</v>
      </c>
      <c r="Q1464" s="9">
        <f>N1464*P1464</f>
        <v>1470</v>
      </c>
      <c r="R1464" s="7">
        <f>G1464*13</f>
        <v>50.96</v>
      </c>
      <c r="S1464" s="7">
        <f>+R1464+Q1464+K1464</f>
        <v>1634.2088000000001</v>
      </c>
      <c r="T1464" s="7">
        <f>S1464+S1465</f>
        <v>1738.2088000000001</v>
      </c>
      <c r="U1464" s="7">
        <f>T1464/C1464</f>
        <v>1738.2088000000001</v>
      </c>
      <c r="X1464" s="117">
        <f>U1464*1.65</f>
        <v>2868.0445199999999</v>
      </c>
      <c r="Y1464" s="17">
        <v>2869</v>
      </c>
      <c r="Z1464" s="17">
        <f>Y1464*8</f>
        <v>22952</v>
      </c>
      <c r="AA1464" s="17">
        <f>Y1464*3.5</f>
        <v>10041.5</v>
      </c>
      <c r="AB1464" s="17">
        <f>Y1464*0.9</f>
        <v>2582.1</v>
      </c>
    </row>
    <row r="1465" spans="1:28" s="17" customFormat="1" x14ac:dyDescent="0.25">
      <c r="E1465" s="18" t="s">
        <v>1026</v>
      </c>
      <c r="G1465" s="10">
        <f>+F1465-O1465/5</f>
        <v>0</v>
      </c>
      <c r="H1465" s="11">
        <f>G1465*7%</f>
        <v>0</v>
      </c>
      <c r="I1465" s="11">
        <f>G1465+H1465</f>
        <v>0</v>
      </c>
      <c r="J1465" s="13"/>
      <c r="K1465" s="7">
        <f>I1465*J1465</f>
        <v>0</v>
      </c>
      <c r="L1465" s="10" t="s">
        <v>30</v>
      </c>
      <c r="M1465" s="13">
        <v>34</v>
      </c>
      <c r="N1465" s="17">
        <v>0.4</v>
      </c>
      <c r="P1465" s="13">
        <v>260</v>
      </c>
      <c r="Q1465" s="9">
        <f>N1465*P1465</f>
        <v>104</v>
      </c>
      <c r="R1465" s="7">
        <f>G1465*13</f>
        <v>0</v>
      </c>
      <c r="S1465" s="7">
        <f>+R1465+Q1465+K1465</f>
        <v>104</v>
      </c>
      <c r="U1465" s="7" t="e">
        <f>T1465/C1465</f>
        <v>#DIV/0!</v>
      </c>
      <c r="X1465" s="117" t="e">
        <f>U1465*1.8</f>
        <v>#DIV/0!</v>
      </c>
      <c r="Z1465" s="17">
        <f>Y1465*8</f>
        <v>0</v>
      </c>
      <c r="AA1465" s="17">
        <f>Y1465*3.5</f>
        <v>0</v>
      </c>
      <c r="AB1465" s="17">
        <f>Y1465*0.9</f>
        <v>0</v>
      </c>
    </row>
    <row r="1467" spans="1:28" s="83" customFormat="1" x14ac:dyDescent="0.25">
      <c r="A1467" s="83">
        <v>401</v>
      </c>
      <c r="B1467" s="83">
        <v>925</v>
      </c>
      <c r="C1467" s="83">
        <v>1</v>
      </c>
      <c r="D1467" s="83" t="s">
        <v>822</v>
      </c>
      <c r="E1467" s="83" t="s">
        <v>1057</v>
      </c>
      <c r="F1467" s="83">
        <v>1</v>
      </c>
      <c r="G1467" s="84">
        <f>+F1467-O1467/5</f>
        <v>0.8</v>
      </c>
      <c r="H1467" s="85">
        <f>G1467*7%</f>
        <v>5.6000000000000008E-2</v>
      </c>
      <c r="I1467" s="85">
        <f>G1467+H1467</f>
        <v>0.85600000000000009</v>
      </c>
      <c r="J1467" s="83">
        <v>1</v>
      </c>
      <c r="K1467" s="86">
        <f>I1467*J1467</f>
        <v>0.85600000000000009</v>
      </c>
      <c r="L1467" s="84" t="s">
        <v>1028</v>
      </c>
      <c r="M1467" s="83">
        <v>1</v>
      </c>
      <c r="N1467" s="83">
        <v>0.8</v>
      </c>
      <c r="O1467" s="87">
        <v>1</v>
      </c>
      <c r="P1467" s="87">
        <v>60</v>
      </c>
      <c r="Q1467" s="88">
        <f>N1467*P1467</f>
        <v>48</v>
      </c>
      <c r="R1467" s="86">
        <f>G1467*6</f>
        <v>4.8000000000000007</v>
      </c>
      <c r="S1467" s="86">
        <f>+R1467+Q1467+K1467</f>
        <v>53.655999999999999</v>
      </c>
      <c r="T1467" s="86">
        <f>S1467+S1468</f>
        <v>70.656000000000006</v>
      </c>
      <c r="U1467" s="86">
        <f>T1467/C1467</f>
        <v>70.656000000000006</v>
      </c>
      <c r="X1467" s="126">
        <f>U1467*1.8</f>
        <v>127.18080000000002</v>
      </c>
      <c r="Y1467" s="83">
        <v>129</v>
      </c>
      <c r="Z1467" s="83">
        <f>Y1467*8</f>
        <v>1032</v>
      </c>
      <c r="AA1467" s="83">
        <f>Y1467*3.5</f>
        <v>451.5</v>
      </c>
      <c r="AB1467" s="83">
        <f>Y1467*0.9</f>
        <v>116.10000000000001</v>
      </c>
    </row>
    <row r="1468" spans="1:28" s="17" customFormat="1" x14ac:dyDescent="0.25">
      <c r="E1468" s="17" t="s">
        <v>1027</v>
      </c>
      <c r="G1468" s="10">
        <f>+F1468-O1468/5</f>
        <v>0</v>
      </c>
      <c r="H1468" s="11">
        <f>G1468*7%</f>
        <v>0</v>
      </c>
      <c r="I1468" s="11">
        <f>G1468+H1468</f>
        <v>0</v>
      </c>
      <c r="J1468" s="13"/>
      <c r="K1468" s="7">
        <f>I1468*J1468</f>
        <v>0</v>
      </c>
      <c r="L1468" s="10" t="s">
        <v>30</v>
      </c>
      <c r="M1468" s="13">
        <v>36</v>
      </c>
      <c r="N1468" s="17">
        <v>0.2</v>
      </c>
      <c r="P1468" s="13">
        <v>85</v>
      </c>
      <c r="Q1468" s="9">
        <f>N1468*P1468</f>
        <v>17</v>
      </c>
      <c r="R1468" s="7">
        <f>G1468*13</f>
        <v>0</v>
      </c>
      <c r="S1468" s="7">
        <f>+R1468+Q1468+K1468</f>
        <v>17</v>
      </c>
      <c r="U1468" s="7" t="e">
        <f>T1468/C1468</f>
        <v>#DIV/0!</v>
      </c>
      <c r="X1468" s="117" t="e">
        <f>U1468*1.8</f>
        <v>#DIV/0!</v>
      </c>
      <c r="Z1468" s="17">
        <f>Y1468*8</f>
        <v>0</v>
      </c>
      <c r="AA1468" s="17">
        <f>Y1468*3.5</f>
        <v>0</v>
      </c>
      <c r="AB1468" s="17">
        <f>Y1468*0.9</f>
        <v>0</v>
      </c>
    </row>
    <row r="1469" spans="1:28" x14ac:dyDescent="0.25">
      <c r="A1469" s="18"/>
    </row>
    <row r="1470" spans="1:28" s="17" customFormat="1" x14ac:dyDescent="0.25">
      <c r="A1470" s="17">
        <v>402</v>
      </c>
      <c r="B1470" s="17">
        <v>925</v>
      </c>
      <c r="C1470" s="17">
        <v>1</v>
      </c>
      <c r="D1470" s="17" t="s">
        <v>877</v>
      </c>
      <c r="E1470" s="17" t="s">
        <v>1058</v>
      </c>
      <c r="F1470" s="17">
        <v>1</v>
      </c>
      <c r="G1470" s="10">
        <f>+F1470-O1470/5</f>
        <v>0.81</v>
      </c>
      <c r="H1470" s="11">
        <f>G1470*7%</f>
        <v>5.6700000000000007E-2</v>
      </c>
      <c r="I1470" s="11">
        <f>G1470+H1470</f>
        <v>0.86670000000000003</v>
      </c>
      <c r="J1470" s="17">
        <v>1</v>
      </c>
      <c r="K1470" s="7">
        <f>I1470*J1470</f>
        <v>0.86670000000000003</v>
      </c>
      <c r="L1470" s="10" t="s">
        <v>1028</v>
      </c>
      <c r="M1470" s="17">
        <v>1</v>
      </c>
      <c r="N1470" s="17">
        <v>0.75</v>
      </c>
      <c r="O1470" s="13">
        <v>0.95</v>
      </c>
      <c r="P1470" s="13">
        <v>60</v>
      </c>
      <c r="Q1470" s="9">
        <f>N1470*P1470</f>
        <v>45</v>
      </c>
      <c r="R1470" s="7">
        <f>G1470*6</f>
        <v>4.8600000000000003</v>
      </c>
      <c r="S1470" s="7">
        <f>+R1470+Q1470+K1470</f>
        <v>50.726700000000001</v>
      </c>
      <c r="T1470" s="7">
        <f>S1470+S1471</f>
        <v>80.476699999999994</v>
      </c>
      <c r="U1470" s="7">
        <f>T1470/C1470</f>
        <v>80.476699999999994</v>
      </c>
      <c r="X1470" s="117">
        <f>U1470*1.8</f>
        <v>144.85805999999999</v>
      </c>
      <c r="Y1470" s="17">
        <v>139</v>
      </c>
      <c r="Z1470" s="17">
        <f>Y1470*8</f>
        <v>1112</v>
      </c>
      <c r="AA1470" s="17">
        <f>Y1470*3.5</f>
        <v>486.5</v>
      </c>
      <c r="AB1470" s="17">
        <f>Y1470*0.9</f>
        <v>125.10000000000001</v>
      </c>
    </row>
    <row r="1471" spans="1:28" s="17" customFormat="1" x14ac:dyDescent="0.25">
      <c r="E1471" s="17" t="s">
        <v>1029</v>
      </c>
      <c r="G1471" s="10">
        <f>+F1471-O1471/5</f>
        <v>0</v>
      </c>
      <c r="H1471" s="11">
        <f>G1471*7%</f>
        <v>0</v>
      </c>
      <c r="I1471" s="11">
        <f>G1471+H1471</f>
        <v>0</v>
      </c>
      <c r="J1471" s="13"/>
      <c r="K1471" s="7">
        <f>I1471*J1471</f>
        <v>0</v>
      </c>
      <c r="L1471" s="10" t="s">
        <v>30</v>
      </c>
      <c r="M1471" s="13">
        <v>64</v>
      </c>
      <c r="N1471" s="17">
        <v>0.35</v>
      </c>
      <c r="P1471" s="13">
        <v>85</v>
      </c>
      <c r="Q1471" s="9">
        <f>N1471*P1471</f>
        <v>29.749999999999996</v>
      </c>
      <c r="R1471" s="7">
        <f>G1471*13</f>
        <v>0</v>
      </c>
      <c r="S1471" s="7">
        <f>+R1471+Q1471+K1471</f>
        <v>29.749999999999996</v>
      </c>
      <c r="U1471" s="7" t="e">
        <f>T1471/C1471</f>
        <v>#DIV/0!</v>
      </c>
      <c r="X1471" s="117" t="e">
        <f>U1471*1.8</f>
        <v>#DIV/0!</v>
      </c>
      <c r="Z1471" s="17">
        <f>Y1471*8</f>
        <v>0</v>
      </c>
      <c r="AA1471" s="17">
        <f>Y1471*3.5</f>
        <v>0</v>
      </c>
      <c r="AB1471" s="17">
        <f>Y1471*0.9</f>
        <v>0</v>
      </c>
    </row>
    <row r="1472" spans="1:28" x14ac:dyDescent="0.25">
      <c r="A1472" s="18"/>
    </row>
    <row r="1473" spans="1:28" s="17" customFormat="1" x14ac:dyDescent="0.25">
      <c r="A1473" s="17">
        <v>403</v>
      </c>
      <c r="B1473" s="17">
        <v>10</v>
      </c>
      <c r="C1473" s="17">
        <v>1</v>
      </c>
      <c r="D1473" s="17" t="s">
        <v>877</v>
      </c>
      <c r="E1473" s="17" t="s">
        <v>1059</v>
      </c>
      <c r="F1473" s="17">
        <v>1.2</v>
      </c>
      <c r="G1473" s="10">
        <f>+F1473-O1473/5</f>
        <v>1.18</v>
      </c>
      <c r="H1473" s="11">
        <f>G1473*7%</f>
        <v>8.2600000000000007E-2</v>
      </c>
      <c r="I1473" s="11">
        <f>G1473+H1473</f>
        <v>1.2625999999999999</v>
      </c>
      <c r="J1473" s="17">
        <v>18</v>
      </c>
      <c r="K1473" s="7">
        <f>I1473*J1473</f>
        <v>22.726799999999997</v>
      </c>
      <c r="L1473" s="10" t="s">
        <v>30</v>
      </c>
      <c r="M1473" s="17">
        <v>12</v>
      </c>
      <c r="N1473" s="17">
        <v>0.1</v>
      </c>
      <c r="O1473" s="13">
        <v>0.1</v>
      </c>
      <c r="P1473" s="13">
        <v>130</v>
      </c>
      <c r="Q1473" s="9">
        <f>N1473*P1473</f>
        <v>13</v>
      </c>
      <c r="R1473" s="7">
        <f>G1473*13</f>
        <v>15.34</v>
      </c>
      <c r="S1473" s="7">
        <f>+R1473+Q1473+K1473</f>
        <v>51.066800000000001</v>
      </c>
      <c r="T1473" s="7">
        <f>S1473+S1474</f>
        <v>51.066800000000001</v>
      </c>
      <c r="U1473" s="7">
        <f>T1473/C1473</f>
        <v>51.066800000000001</v>
      </c>
      <c r="X1473" s="117">
        <f>U1473*1.8</f>
        <v>91.920240000000007</v>
      </c>
      <c r="Y1473" s="17">
        <v>89</v>
      </c>
      <c r="Z1473" s="17">
        <f>Y1473*8</f>
        <v>712</v>
      </c>
      <c r="AA1473" s="17">
        <f>Y1473*3.5</f>
        <v>311.5</v>
      </c>
      <c r="AB1473" s="17">
        <f>Y1473*0.9</f>
        <v>80.100000000000009</v>
      </c>
    </row>
    <row r="1474" spans="1:28" s="17" customFormat="1" x14ac:dyDescent="0.25">
      <c r="E1474" s="17" t="s">
        <v>1030</v>
      </c>
      <c r="G1474" s="10">
        <f>+F1474-O1474/5</f>
        <v>0</v>
      </c>
      <c r="H1474" s="11">
        <f>G1474*7%</f>
        <v>0</v>
      </c>
      <c r="I1474" s="11">
        <f>G1474+H1474</f>
        <v>0</v>
      </c>
      <c r="J1474" s="13"/>
      <c r="K1474" s="7">
        <f>I1474*J1474</f>
        <v>0</v>
      </c>
      <c r="L1474" s="10"/>
      <c r="M1474" s="13"/>
      <c r="P1474" s="13"/>
      <c r="Q1474" s="9"/>
      <c r="R1474" s="7">
        <f>G1474*13</f>
        <v>0</v>
      </c>
      <c r="S1474" s="7">
        <f>+R1474+Q1474+K1474</f>
        <v>0</v>
      </c>
      <c r="U1474" s="7" t="e">
        <f>T1474/C1474</f>
        <v>#DIV/0!</v>
      </c>
      <c r="X1474" s="117" t="e">
        <f>U1474*1.8</f>
        <v>#DIV/0!</v>
      </c>
      <c r="Z1474" s="17">
        <f>Y1474*8</f>
        <v>0</v>
      </c>
      <c r="AA1474" s="17">
        <f>Y1474*3.5</f>
        <v>0</v>
      </c>
      <c r="AB1474" s="17">
        <f>Y1474*0.9</f>
        <v>0</v>
      </c>
    </row>
    <row r="1475" spans="1:28" x14ac:dyDescent="0.25">
      <c r="A1475" s="18"/>
    </row>
    <row r="1476" spans="1:28" s="17" customFormat="1" x14ac:dyDescent="0.25">
      <c r="A1476" s="17">
        <v>404</v>
      </c>
      <c r="B1476" s="17">
        <v>10</v>
      </c>
      <c r="C1476" s="17">
        <v>1</v>
      </c>
      <c r="D1476" s="17" t="s">
        <v>877</v>
      </c>
      <c r="E1476" s="17" t="s">
        <v>1034</v>
      </c>
      <c r="F1476" s="17">
        <v>1.5</v>
      </c>
      <c r="G1476" s="10">
        <f>+F1476-O1476/5</f>
        <v>1.47</v>
      </c>
      <c r="H1476" s="11">
        <f>G1476*7%</f>
        <v>0.10290000000000001</v>
      </c>
      <c r="I1476" s="11">
        <f>G1476+H1476</f>
        <v>1.5729</v>
      </c>
      <c r="J1476" s="17">
        <v>18</v>
      </c>
      <c r="K1476" s="7">
        <f>I1476*J1476</f>
        <v>28.312200000000001</v>
      </c>
      <c r="L1476" s="10" t="s">
        <v>30</v>
      </c>
      <c r="M1476" s="17">
        <v>24</v>
      </c>
      <c r="N1476" s="17">
        <v>0.15</v>
      </c>
      <c r="O1476" s="13">
        <v>0.15</v>
      </c>
      <c r="P1476" s="13">
        <v>110</v>
      </c>
      <c r="Q1476" s="9">
        <f>N1476*P1476</f>
        <v>16.5</v>
      </c>
      <c r="R1476" s="7">
        <f>G1476*13</f>
        <v>19.11</v>
      </c>
      <c r="S1476" s="7">
        <f>+R1476+Q1476+K1476</f>
        <v>63.922200000000004</v>
      </c>
      <c r="T1476" s="7">
        <f>S1476+S1477</f>
        <v>63.922200000000004</v>
      </c>
      <c r="U1476" s="7">
        <f>T1476/C1476</f>
        <v>63.922200000000004</v>
      </c>
      <c r="X1476" s="117">
        <f>U1476*1.8</f>
        <v>115.05996</v>
      </c>
      <c r="Y1476" s="17">
        <v>119</v>
      </c>
      <c r="Z1476" s="17">
        <f>Y1476*8</f>
        <v>952</v>
      </c>
      <c r="AA1476" s="17">
        <f>Y1476*3.5</f>
        <v>416.5</v>
      </c>
      <c r="AB1476" s="17">
        <f>Y1476*0.9</f>
        <v>107.10000000000001</v>
      </c>
    </row>
    <row r="1477" spans="1:28" s="17" customFormat="1" x14ac:dyDescent="0.25">
      <c r="E1477" s="17" t="s">
        <v>1031</v>
      </c>
      <c r="G1477" s="10">
        <f>+F1477-O1477/5</f>
        <v>0</v>
      </c>
      <c r="H1477" s="11">
        <f>G1477*7%</f>
        <v>0</v>
      </c>
      <c r="I1477" s="11">
        <f>G1477+H1477</f>
        <v>0</v>
      </c>
      <c r="J1477" s="13"/>
      <c r="K1477" s="7">
        <f>I1477*J1477</f>
        <v>0</v>
      </c>
      <c r="L1477" s="10"/>
      <c r="M1477" s="13"/>
      <c r="P1477" s="13"/>
      <c r="Q1477" s="9"/>
      <c r="R1477" s="7">
        <f>G1477*13</f>
        <v>0</v>
      </c>
      <c r="S1477" s="7">
        <f>+R1477+Q1477+K1477</f>
        <v>0</v>
      </c>
      <c r="U1477" s="7" t="e">
        <f>T1477/C1477</f>
        <v>#DIV/0!</v>
      </c>
      <c r="X1477" s="117" t="e">
        <f>U1477*1.8</f>
        <v>#DIV/0!</v>
      </c>
      <c r="Z1477" s="17">
        <f>Y1477*8</f>
        <v>0</v>
      </c>
      <c r="AA1477" s="17">
        <f>Y1477*3.5</f>
        <v>0</v>
      </c>
      <c r="AB1477" s="17">
        <f>Y1477*0.9</f>
        <v>0</v>
      </c>
    </row>
    <row r="1478" spans="1:28" x14ac:dyDescent="0.25">
      <c r="A1478" s="18"/>
    </row>
    <row r="1479" spans="1:28" s="17" customFormat="1" x14ac:dyDescent="0.25">
      <c r="A1479" s="17">
        <v>405</v>
      </c>
      <c r="B1479" s="17">
        <v>10</v>
      </c>
      <c r="C1479" s="17">
        <v>1</v>
      </c>
      <c r="D1479" s="17" t="s">
        <v>877</v>
      </c>
      <c r="E1479" s="17" t="s">
        <v>1033</v>
      </c>
      <c r="F1479" s="17">
        <v>1.5</v>
      </c>
      <c r="G1479" s="10">
        <f>+F1479-O1479/5</f>
        <v>1.45</v>
      </c>
      <c r="H1479" s="11">
        <f>G1479*7%</f>
        <v>0.10150000000000001</v>
      </c>
      <c r="I1479" s="11">
        <f>G1479+H1479</f>
        <v>1.5514999999999999</v>
      </c>
      <c r="J1479" s="17">
        <v>18</v>
      </c>
      <c r="K1479" s="7">
        <f>I1479*J1479</f>
        <v>27.927</v>
      </c>
      <c r="L1479" s="10" t="s">
        <v>673</v>
      </c>
      <c r="M1479" s="17">
        <v>1</v>
      </c>
      <c r="N1479" s="17">
        <v>0.25</v>
      </c>
      <c r="O1479" s="13">
        <v>0.25</v>
      </c>
      <c r="P1479" s="13">
        <v>185</v>
      </c>
      <c r="Q1479" s="9">
        <f>N1479*P1479</f>
        <v>46.25</v>
      </c>
      <c r="R1479" s="7">
        <f>G1479*13</f>
        <v>18.849999999999998</v>
      </c>
      <c r="S1479" s="7">
        <f>+R1479+Q1479+K1479</f>
        <v>93.026999999999987</v>
      </c>
      <c r="T1479" s="7">
        <f>S1479+S1480</f>
        <v>93.026999999999987</v>
      </c>
      <c r="U1479" s="7">
        <f>T1479/C1479</f>
        <v>93.026999999999987</v>
      </c>
      <c r="X1479" s="117">
        <f>U1479*1.8</f>
        <v>167.44859999999997</v>
      </c>
      <c r="Y1479" s="17">
        <v>169</v>
      </c>
      <c r="Z1479" s="17">
        <f>Y1479*8</f>
        <v>1352</v>
      </c>
      <c r="AA1479" s="17">
        <f>Y1479*3.5</f>
        <v>591.5</v>
      </c>
      <c r="AB1479" s="17">
        <f>Y1479*0.9</f>
        <v>152.1</v>
      </c>
    </row>
    <row r="1480" spans="1:28" s="17" customFormat="1" x14ac:dyDescent="0.25">
      <c r="E1480" s="17" t="s">
        <v>1032</v>
      </c>
      <c r="G1480" s="10">
        <f>+F1480-O1480/5</f>
        <v>0</v>
      </c>
      <c r="H1480" s="11">
        <f>G1480*7%</f>
        <v>0</v>
      </c>
      <c r="I1480" s="11">
        <f>G1480+H1480</f>
        <v>0</v>
      </c>
      <c r="J1480" s="13"/>
      <c r="K1480" s="7">
        <f>I1480*J1480</f>
        <v>0</v>
      </c>
      <c r="L1480" s="10"/>
      <c r="M1480" s="13"/>
      <c r="P1480" s="13"/>
      <c r="Q1480" s="9"/>
      <c r="R1480" s="7">
        <f>G1480*13</f>
        <v>0</v>
      </c>
      <c r="S1480" s="7">
        <f>+R1480+Q1480+K1480</f>
        <v>0</v>
      </c>
      <c r="U1480" s="7" t="e">
        <f>T1480/C1480</f>
        <v>#DIV/0!</v>
      </c>
      <c r="X1480" s="117" t="e">
        <f>U1480*1.8</f>
        <v>#DIV/0!</v>
      </c>
      <c r="Z1480" s="17">
        <f>Y1480*8</f>
        <v>0</v>
      </c>
      <c r="AA1480" s="17">
        <f>Y1480*3.5</f>
        <v>0</v>
      </c>
      <c r="AB1480" s="17">
        <f>Y1480*0.9</f>
        <v>0</v>
      </c>
    </row>
    <row r="1481" spans="1:28" x14ac:dyDescent="0.25">
      <c r="A1481" s="18"/>
    </row>
    <row r="1482" spans="1:28" s="17" customFormat="1" x14ac:dyDescent="0.25">
      <c r="A1482" s="17">
        <v>406</v>
      </c>
      <c r="B1482" s="17">
        <v>10</v>
      </c>
      <c r="C1482" s="17">
        <v>1</v>
      </c>
      <c r="D1482" s="17" t="s">
        <v>822</v>
      </c>
      <c r="E1482" s="17" t="s">
        <v>1036</v>
      </c>
      <c r="F1482" s="17">
        <v>0.7</v>
      </c>
      <c r="G1482" s="10">
        <f>+F1482-O1482/5</f>
        <v>0.66999999999999993</v>
      </c>
      <c r="H1482" s="11">
        <f>G1482*7%</f>
        <v>4.6899999999999997E-2</v>
      </c>
      <c r="I1482" s="11">
        <f>G1482+H1482</f>
        <v>0.71689999999999987</v>
      </c>
      <c r="J1482" s="17">
        <v>18</v>
      </c>
      <c r="K1482" s="7">
        <f>I1482*J1482</f>
        <v>12.904199999999998</v>
      </c>
      <c r="L1482" s="10" t="s">
        <v>30</v>
      </c>
      <c r="M1482" s="17">
        <v>5</v>
      </c>
      <c r="N1482" s="17">
        <v>0.15</v>
      </c>
      <c r="O1482" s="13">
        <v>0.15</v>
      </c>
      <c r="P1482" s="13">
        <v>200</v>
      </c>
      <c r="Q1482" s="9">
        <f>N1482*P1482</f>
        <v>30</v>
      </c>
      <c r="R1482" s="7">
        <f>G1482*13</f>
        <v>8.7099999999999991</v>
      </c>
      <c r="S1482" s="7">
        <f>+R1482+Q1482+K1482</f>
        <v>51.614199999999997</v>
      </c>
      <c r="T1482" s="7">
        <f>S1482+S1483</f>
        <v>51.614199999999997</v>
      </c>
      <c r="U1482" s="7">
        <f>T1482/C1482</f>
        <v>51.614199999999997</v>
      </c>
      <c r="X1482" s="117">
        <f>U1482*1.8</f>
        <v>92.905559999999994</v>
      </c>
      <c r="Y1482" s="17">
        <v>89</v>
      </c>
      <c r="Z1482" s="17">
        <f>Y1482*8</f>
        <v>712</v>
      </c>
      <c r="AA1482" s="17">
        <f>Y1482*3.5</f>
        <v>311.5</v>
      </c>
      <c r="AB1482" s="17">
        <f>Y1482*0.9</f>
        <v>80.100000000000009</v>
      </c>
    </row>
    <row r="1483" spans="1:28" s="17" customFormat="1" x14ac:dyDescent="0.25">
      <c r="E1483" s="17" t="s">
        <v>1035</v>
      </c>
      <c r="G1483" s="10">
        <f>+F1483-O1483/5</f>
        <v>0</v>
      </c>
      <c r="H1483" s="11">
        <f>G1483*7%</f>
        <v>0</v>
      </c>
      <c r="I1483" s="11">
        <f>G1483+H1483</f>
        <v>0</v>
      </c>
      <c r="J1483" s="13"/>
      <c r="K1483" s="7">
        <f>I1483*J1483</f>
        <v>0</v>
      </c>
      <c r="L1483" s="10"/>
      <c r="M1483" s="13"/>
      <c r="P1483" s="13"/>
      <c r="Q1483" s="9"/>
      <c r="R1483" s="7">
        <f>G1483*13</f>
        <v>0</v>
      </c>
      <c r="S1483" s="7">
        <f>+R1483+Q1483+K1483</f>
        <v>0</v>
      </c>
      <c r="U1483" s="7" t="e">
        <f>T1483/C1483</f>
        <v>#DIV/0!</v>
      </c>
      <c r="X1483" s="117" t="e">
        <f>U1483*1.8</f>
        <v>#DIV/0!</v>
      </c>
      <c r="Z1483" s="17">
        <f>Y1483*8</f>
        <v>0</v>
      </c>
      <c r="AA1483" s="17">
        <f>Y1483*3.5</f>
        <v>0</v>
      </c>
      <c r="AB1483" s="17">
        <f>Y1483*0.9</f>
        <v>0</v>
      </c>
    </row>
    <row r="1484" spans="1:28" x14ac:dyDescent="0.25">
      <c r="A1484" s="18"/>
    </row>
    <row r="1485" spans="1:28" s="17" customFormat="1" x14ac:dyDescent="0.25">
      <c r="A1485" s="17">
        <v>407</v>
      </c>
      <c r="B1485" s="17">
        <v>14</v>
      </c>
      <c r="C1485" s="17">
        <v>1</v>
      </c>
      <c r="D1485" s="17" t="s">
        <v>822</v>
      </c>
      <c r="E1485" s="17" t="s">
        <v>1038</v>
      </c>
      <c r="F1485" s="17">
        <v>1.6</v>
      </c>
      <c r="G1485" s="10">
        <f>+F1485-O1485/5</f>
        <v>1.59</v>
      </c>
      <c r="H1485" s="11">
        <f>G1485*7%</f>
        <v>0.11130000000000001</v>
      </c>
      <c r="I1485" s="11">
        <f>G1485+H1485</f>
        <v>1.7013</v>
      </c>
      <c r="J1485" s="17">
        <v>27</v>
      </c>
      <c r="K1485" s="7">
        <f>I1485*J1485</f>
        <v>45.935099999999998</v>
      </c>
      <c r="L1485" s="10" t="s">
        <v>30</v>
      </c>
      <c r="M1485" s="17">
        <v>1</v>
      </c>
      <c r="N1485" s="17">
        <v>0.05</v>
      </c>
      <c r="O1485" s="13">
        <v>0.05</v>
      </c>
      <c r="P1485" s="13">
        <v>260</v>
      </c>
      <c r="Q1485" s="9">
        <f>N1485*P1485</f>
        <v>13</v>
      </c>
      <c r="R1485" s="7">
        <f>G1485*13</f>
        <v>20.67</v>
      </c>
      <c r="S1485" s="7">
        <f>+R1485+Q1485+K1485</f>
        <v>79.605099999999993</v>
      </c>
      <c r="T1485" s="7">
        <f>S1485+S1486</f>
        <v>79.605099999999993</v>
      </c>
      <c r="U1485" s="7">
        <f>T1485/C1485</f>
        <v>79.605099999999993</v>
      </c>
      <c r="X1485" s="117">
        <f>U1485*1.8</f>
        <v>143.28917999999999</v>
      </c>
      <c r="Y1485" s="17">
        <v>139</v>
      </c>
      <c r="Z1485" s="17">
        <f>Y1485*8</f>
        <v>1112</v>
      </c>
      <c r="AA1485" s="17">
        <f>Y1485*3.5</f>
        <v>486.5</v>
      </c>
      <c r="AB1485" s="17">
        <f>Y1485*0.9</f>
        <v>125.10000000000001</v>
      </c>
    </row>
    <row r="1486" spans="1:28" s="17" customFormat="1" x14ac:dyDescent="0.25">
      <c r="E1486" s="17" t="s">
        <v>1037</v>
      </c>
      <c r="G1486" s="10">
        <f>+F1486-O1486/5</f>
        <v>0</v>
      </c>
      <c r="H1486" s="11">
        <f>G1486*7%</f>
        <v>0</v>
      </c>
      <c r="I1486" s="11">
        <f>G1486+H1486</f>
        <v>0</v>
      </c>
      <c r="J1486" s="13"/>
      <c r="K1486" s="7">
        <f>I1486*J1486</f>
        <v>0</v>
      </c>
      <c r="L1486" s="10"/>
      <c r="M1486" s="13"/>
      <c r="P1486" s="13"/>
      <c r="Q1486" s="9"/>
      <c r="R1486" s="7">
        <f>G1486*13</f>
        <v>0</v>
      </c>
      <c r="S1486" s="7">
        <f>+R1486+Q1486+K1486</f>
        <v>0</v>
      </c>
      <c r="U1486" s="7" t="e">
        <f>T1486/C1486</f>
        <v>#DIV/0!</v>
      </c>
      <c r="X1486" s="117" t="e">
        <f>U1486*1.8</f>
        <v>#DIV/0!</v>
      </c>
      <c r="Z1486" s="17">
        <f>Y1486*8</f>
        <v>0</v>
      </c>
      <c r="AA1486" s="17">
        <f>Y1486*3.5</f>
        <v>0</v>
      </c>
      <c r="AB1486" s="17">
        <f>Y1486*0.9</f>
        <v>0</v>
      </c>
    </row>
    <row r="1487" spans="1:28" x14ac:dyDescent="0.25">
      <c r="A1487" s="18"/>
    </row>
    <row r="1488" spans="1:28" s="17" customFormat="1" x14ac:dyDescent="0.25">
      <c r="A1488" s="17">
        <v>408</v>
      </c>
      <c r="B1488" s="17">
        <v>14</v>
      </c>
      <c r="C1488" s="17">
        <v>1</v>
      </c>
      <c r="D1488" s="17" t="s">
        <v>822</v>
      </c>
      <c r="E1488" s="17" t="s">
        <v>1040</v>
      </c>
      <c r="F1488" s="17">
        <v>2.8</v>
      </c>
      <c r="G1488" s="10">
        <f>+F1488-O1488/5</f>
        <v>2.5999999999999996</v>
      </c>
      <c r="H1488" s="11">
        <f>G1488*7%</f>
        <v>0.182</v>
      </c>
      <c r="I1488" s="11">
        <f>G1488+H1488</f>
        <v>2.7819999999999996</v>
      </c>
      <c r="J1488" s="17">
        <v>27</v>
      </c>
      <c r="K1488" s="7">
        <f>I1488*J1488</f>
        <v>75.11399999999999</v>
      </c>
      <c r="L1488" s="10" t="s">
        <v>33</v>
      </c>
      <c r="M1488" s="17">
        <v>7</v>
      </c>
      <c r="N1488" s="17">
        <v>0.8</v>
      </c>
      <c r="O1488" s="13">
        <v>1</v>
      </c>
      <c r="P1488" s="13">
        <v>60</v>
      </c>
      <c r="Q1488" s="9">
        <f>N1488*P1488</f>
        <v>48</v>
      </c>
      <c r="R1488" s="7">
        <f>G1488*13</f>
        <v>33.799999999999997</v>
      </c>
      <c r="S1488" s="7">
        <f>+R1488+Q1488+K1488</f>
        <v>156.91399999999999</v>
      </c>
      <c r="T1488" s="7">
        <f>S1488+S1489</f>
        <v>208.91399999999999</v>
      </c>
      <c r="U1488" s="7">
        <f>T1488/C1488</f>
        <v>208.91399999999999</v>
      </c>
      <c r="X1488" s="117">
        <f>U1488*1.8</f>
        <v>376.04519999999997</v>
      </c>
      <c r="Y1488" s="17">
        <v>379</v>
      </c>
      <c r="Z1488" s="17">
        <f>Y1488*8</f>
        <v>3032</v>
      </c>
      <c r="AA1488" s="17">
        <f>Y1488*3.5</f>
        <v>1326.5</v>
      </c>
      <c r="AB1488" s="17">
        <f>Y1488*0.9</f>
        <v>341.1</v>
      </c>
    </row>
    <row r="1489" spans="1:28" s="17" customFormat="1" x14ac:dyDescent="0.25">
      <c r="E1489" s="17" t="s">
        <v>1039</v>
      </c>
      <c r="G1489" s="10">
        <f>+F1489-O1489/5</f>
        <v>0</v>
      </c>
      <c r="H1489" s="11">
        <f>G1489*7%</f>
        <v>0</v>
      </c>
      <c r="I1489" s="11">
        <f>G1489+H1489</f>
        <v>0</v>
      </c>
      <c r="J1489" s="13"/>
      <c r="K1489" s="7">
        <f>I1489*J1489</f>
        <v>0</v>
      </c>
      <c r="L1489" s="10" t="s">
        <v>30</v>
      </c>
      <c r="M1489" s="13">
        <v>7</v>
      </c>
      <c r="N1489" s="17">
        <v>0.2</v>
      </c>
      <c r="P1489" s="13">
        <v>260</v>
      </c>
      <c r="Q1489" s="9">
        <f>N1489*P1489</f>
        <v>52</v>
      </c>
      <c r="R1489" s="7">
        <f>G1489*13</f>
        <v>0</v>
      </c>
      <c r="S1489" s="7">
        <f>+R1489+Q1489+K1489</f>
        <v>52</v>
      </c>
      <c r="U1489" s="7" t="e">
        <f>T1489/C1489</f>
        <v>#DIV/0!</v>
      </c>
      <c r="X1489" s="117" t="e">
        <f>U1489*1.8</f>
        <v>#DIV/0!</v>
      </c>
      <c r="Z1489" s="17">
        <f>Y1489*8</f>
        <v>0</v>
      </c>
      <c r="AA1489" s="17">
        <f>Y1489*3.5</f>
        <v>0</v>
      </c>
      <c r="AB1489" s="17">
        <f>Y1489*0.9</f>
        <v>0</v>
      </c>
    </row>
    <row r="1490" spans="1:28" x14ac:dyDescent="0.25">
      <c r="A1490" s="18"/>
    </row>
    <row r="1491" spans="1:28" s="17" customFormat="1" x14ac:dyDescent="0.25">
      <c r="A1491" s="17">
        <v>409</v>
      </c>
      <c r="B1491" s="17">
        <v>10</v>
      </c>
      <c r="C1491" s="17">
        <v>1</v>
      </c>
      <c r="D1491" s="17" t="s">
        <v>877</v>
      </c>
      <c r="E1491" s="17" t="s">
        <v>1042</v>
      </c>
      <c r="F1491" s="17">
        <v>4.9000000000000004</v>
      </c>
      <c r="G1491" s="10">
        <f>+F1491-O1491/5</f>
        <v>4.58</v>
      </c>
      <c r="H1491" s="11">
        <f>G1491*7%</f>
        <v>0.32060000000000005</v>
      </c>
      <c r="I1491" s="11">
        <f>G1491+H1491</f>
        <v>4.9005999999999998</v>
      </c>
      <c r="J1491" s="17">
        <v>18</v>
      </c>
      <c r="K1491" s="7">
        <f>I1491*J1491</f>
        <v>88.210799999999992</v>
      </c>
      <c r="L1491" s="10" t="s">
        <v>467</v>
      </c>
      <c r="M1491" s="17">
        <v>2</v>
      </c>
      <c r="N1491" s="17">
        <v>1.5</v>
      </c>
      <c r="O1491" s="13">
        <v>1.6</v>
      </c>
      <c r="P1491" s="13">
        <v>8</v>
      </c>
      <c r="Q1491" s="9">
        <f>N1491*P1491</f>
        <v>12</v>
      </c>
      <c r="R1491" s="7">
        <f>G1491*13</f>
        <v>59.54</v>
      </c>
      <c r="S1491" s="7">
        <f>+R1491+Q1491+K1491</f>
        <v>159.75079999999997</v>
      </c>
      <c r="T1491" s="7">
        <f>S1491+S1492</f>
        <v>170.75079999999997</v>
      </c>
      <c r="U1491" s="7">
        <f>T1491/C1491</f>
        <v>170.75079999999997</v>
      </c>
      <c r="X1491" s="117">
        <f>U1491*1.8</f>
        <v>307.35143999999997</v>
      </c>
      <c r="Y1491" s="17">
        <v>309</v>
      </c>
      <c r="Z1491" s="17">
        <f>Y1491*8</f>
        <v>2472</v>
      </c>
      <c r="AA1491" s="17">
        <f>Y1491*3.5</f>
        <v>1081.5</v>
      </c>
      <c r="AB1491" s="17">
        <f>Y1491*0.9</f>
        <v>278.10000000000002</v>
      </c>
    </row>
    <row r="1492" spans="1:28" s="17" customFormat="1" x14ac:dyDescent="0.25">
      <c r="E1492" s="17" t="s">
        <v>1041</v>
      </c>
      <c r="G1492" s="10">
        <f>+F1492-O1492/5</f>
        <v>0</v>
      </c>
      <c r="H1492" s="11">
        <f>G1492*7%</f>
        <v>0</v>
      </c>
      <c r="I1492" s="11">
        <f>G1492+H1492</f>
        <v>0</v>
      </c>
      <c r="J1492" s="13"/>
      <c r="K1492" s="7">
        <f>I1492*J1492</f>
        <v>0</v>
      </c>
      <c r="L1492" s="10" t="s">
        <v>30</v>
      </c>
      <c r="M1492" s="13">
        <v>36</v>
      </c>
      <c r="N1492" s="17">
        <v>0.1</v>
      </c>
      <c r="P1492" s="13">
        <v>110</v>
      </c>
      <c r="Q1492" s="9">
        <f>N1492*P1492</f>
        <v>11</v>
      </c>
      <c r="R1492" s="7">
        <f>G1492*13</f>
        <v>0</v>
      </c>
      <c r="S1492" s="7">
        <f>+R1492+Q1492+K1492</f>
        <v>11</v>
      </c>
      <c r="U1492" s="7" t="e">
        <f>T1492/C1492</f>
        <v>#DIV/0!</v>
      </c>
      <c r="X1492" s="117" t="e">
        <f>U1492*1.8</f>
        <v>#DIV/0!</v>
      </c>
      <c r="Z1492" s="17">
        <f>Y1492*8</f>
        <v>0</v>
      </c>
      <c r="AA1492" s="17">
        <f>Y1492*3.5</f>
        <v>0</v>
      </c>
      <c r="AB1492" s="17">
        <f>Y1492*0.9</f>
        <v>0</v>
      </c>
    </row>
    <row r="1493" spans="1:28" x14ac:dyDescent="0.25">
      <c r="A1493" s="18"/>
    </row>
    <row r="1494" spans="1:28" s="17" customFormat="1" x14ac:dyDescent="0.25">
      <c r="A1494" s="17">
        <v>410</v>
      </c>
      <c r="B1494" s="17">
        <v>14</v>
      </c>
      <c r="C1494" s="17">
        <v>1</v>
      </c>
      <c r="D1494" s="17" t="s">
        <v>822</v>
      </c>
      <c r="E1494" s="17" t="s">
        <v>1043</v>
      </c>
      <c r="F1494" s="17">
        <v>1.7</v>
      </c>
      <c r="G1494" s="10">
        <f>+F1494-O1494/5</f>
        <v>1.52</v>
      </c>
      <c r="H1494" s="11">
        <f>G1494*7%</f>
        <v>0.10640000000000001</v>
      </c>
      <c r="I1494" s="11">
        <f>G1494+H1494</f>
        <v>1.6264000000000001</v>
      </c>
      <c r="J1494" s="17">
        <v>27</v>
      </c>
      <c r="K1494" s="7">
        <f>I1494*J1494</f>
        <v>43.912800000000004</v>
      </c>
      <c r="L1494" s="10" t="s">
        <v>33</v>
      </c>
      <c r="M1494" s="17">
        <v>5</v>
      </c>
      <c r="N1494" s="17">
        <v>0.7</v>
      </c>
      <c r="O1494" s="13">
        <v>0.9</v>
      </c>
      <c r="P1494" s="13">
        <v>60</v>
      </c>
      <c r="Q1494" s="9">
        <f>N1494*P1494</f>
        <v>42</v>
      </c>
      <c r="R1494" s="7">
        <f>G1494*13</f>
        <v>19.760000000000002</v>
      </c>
      <c r="S1494" s="7">
        <f>+R1494+Q1494+K1494</f>
        <v>105.67280000000001</v>
      </c>
      <c r="T1494" s="7">
        <f>S1494+S1495</f>
        <v>157.6728</v>
      </c>
      <c r="U1494" s="7">
        <f>T1494/C1494</f>
        <v>157.6728</v>
      </c>
      <c r="X1494" s="117">
        <f>U1494*1.8</f>
        <v>283.81103999999999</v>
      </c>
      <c r="Y1494" s="17">
        <v>279</v>
      </c>
      <c r="Z1494" s="17">
        <f>Y1494*8</f>
        <v>2232</v>
      </c>
      <c r="AA1494" s="17">
        <f>Y1494*3.5</f>
        <v>976.5</v>
      </c>
      <c r="AB1494" s="17">
        <f>Y1494*0.9</f>
        <v>251.1</v>
      </c>
    </row>
    <row r="1495" spans="1:28" s="17" customFormat="1" x14ac:dyDescent="0.25">
      <c r="E1495" s="17" t="s">
        <v>1044</v>
      </c>
      <c r="G1495" s="10">
        <f>+F1495-O1495/5</f>
        <v>0</v>
      </c>
      <c r="H1495" s="11">
        <f>G1495*7%</f>
        <v>0</v>
      </c>
      <c r="I1495" s="11">
        <f>G1495+H1495</f>
        <v>0</v>
      </c>
      <c r="J1495" s="13"/>
      <c r="K1495" s="7">
        <f>I1495*J1495</f>
        <v>0</v>
      </c>
      <c r="L1495" s="10" t="s">
        <v>30</v>
      </c>
      <c r="M1495" s="13">
        <v>5</v>
      </c>
      <c r="N1495" s="17">
        <v>0.2</v>
      </c>
      <c r="P1495" s="13">
        <v>260</v>
      </c>
      <c r="Q1495" s="9">
        <f>N1495*P1495</f>
        <v>52</v>
      </c>
      <c r="R1495" s="7">
        <f>G1495*13</f>
        <v>0</v>
      </c>
      <c r="S1495" s="7">
        <f>+R1495+Q1495+K1495</f>
        <v>52</v>
      </c>
      <c r="U1495" s="7" t="e">
        <f>T1495/C1495</f>
        <v>#DIV/0!</v>
      </c>
      <c r="X1495" s="117" t="e">
        <f>U1495*1.8</f>
        <v>#DIV/0!</v>
      </c>
      <c r="Z1495" s="17">
        <f>Y1495*8</f>
        <v>0</v>
      </c>
      <c r="AA1495" s="17">
        <f>Y1495*3.5</f>
        <v>0</v>
      </c>
      <c r="AB1495" s="17">
        <f>Y1495*0.9</f>
        <v>0</v>
      </c>
    </row>
    <row r="1496" spans="1:28" x14ac:dyDescent="0.25">
      <c r="A1496" s="18"/>
    </row>
    <row r="1497" spans="1:28" s="17" customFormat="1" x14ac:dyDescent="0.25">
      <c r="A1497" s="17">
        <v>411</v>
      </c>
      <c r="B1497" s="17">
        <v>14</v>
      </c>
      <c r="C1497" s="17">
        <v>1</v>
      </c>
      <c r="D1497" s="17" t="s">
        <v>612</v>
      </c>
      <c r="E1497" s="17" t="s">
        <v>1045</v>
      </c>
      <c r="F1497" s="17">
        <v>2.2000000000000002</v>
      </c>
      <c r="G1497" s="10">
        <f>+F1497-O1497/5</f>
        <v>2.1800000000000002</v>
      </c>
      <c r="H1497" s="11">
        <f>G1497*7%</f>
        <v>0.15260000000000001</v>
      </c>
      <c r="I1497" s="11">
        <f>G1497+H1497</f>
        <v>2.3326000000000002</v>
      </c>
      <c r="J1497" s="17">
        <v>27</v>
      </c>
      <c r="K1497" s="7">
        <f>I1497*J1497</f>
        <v>62.980200000000004</v>
      </c>
      <c r="L1497" s="10" t="s">
        <v>30</v>
      </c>
      <c r="M1497" s="17">
        <v>12</v>
      </c>
      <c r="N1497" s="17">
        <v>0.1</v>
      </c>
      <c r="O1497" s="13">
        <v>0.1</v>
      </c>
      <c r="P1497" s="13">
        <v>185</v>
      </c>
      <c r="Q1497" s="9">
        <f>N1497*P1497</f>
        <v>18.5</v>
      </c>
      <c r="R1497" s="7">
        <f>G1497*13</f>
        <v>28.340000000000003</v>
      </c>
      <c r="S1497" s="7">
        <f>+R1497+Q1497+K1497</f>
        <v>109.8202</v>
      </c>
      <c r="T1497" s="7">
        <f>S1497+S1498</f>
        <v>109.8202</v>
      </c>
      <c r="U1497" s="7">
        <f>T1497/C1497</f>
        <v>109.8202</v>
      </c>
      <c r="X1497" s="117">
        <f>U1497*1.8</f>
        <v>197.67636000000002</v>
      </c>
      <c r="Y1497" s="17">
        <v>199</v>
      </c>
      <c r="Z1497" s="17">
        <f>Y1497*8</f>
        <v>1592</v>
      </c>
      <c r="AA1497" s="17">
        <f>Y1497*3.5</f>
        <v>696.5</v>
      </c>
      <c r="AB1497" s="17">
        <f>Y1497*0.9</f>
        <v>179.1</v>
      </c>
    </row>
    <row r="1498" spans="1:28" s="17" customFormat="1" x14ac:dyDescent="0.25">
      <c r="E1498" s="17" t="s">
        <v>1046</v>
      </c>
      <c r="G1498" s="10">
        <f>+F1498-O1498/5</f>
        <v>0</v>
      </c>
      <c r="H1498" s="11">
        <f>G1498*7%</f>
        <v>0</v>
      </c>
      <c r="I1498" s="11">
        <f>G1498+H1498</f>
        <v>0</v>
      </c>
      <c r="J1498" s="13"/>
      <c r="K1498" s="7">
        <f>I1498*J1498</f>
        <v>0</v>
      </c>
      <c r="L1498" s="10"/>
      <c r="M1498" s="13"/>
      <c r="P1498" s="13"/>
      <c r="Q1498" s="9">
        <f>N1498*P1498</f>
        <v>0</v>
      </c>
      <c r="R1498" s="7">
        <f>G1498*13</f>
        <v>0</v>
      </c>
      <c r="S1498" s="7">
        <f>+R1498+Q1498+K1498</f>
        <v>0</v>
      </c>
      <c r="U1498" s="7" t="e">
        <f>T1498/C1498</f>
        <v>#DIV/0!</v>
      </c>
      <c r="X1498" s="117" t="e">
        <f>U1498*1.8</f>
        <v>#DIV/0!</v>
      </c>
      <c r="Z1498" s="17">
        <f>Y1498*8</f>
        <v>0</v>
      </c>
      <c r="AA1498" s="17">
        <f>Y1498*3.5</f>
        <v>0</v>
      </c>
      <c r="AB1498" s="17">
        <f>Y1498*0.9</f>
        <v>0</v>
      </c>
    </row>
    <row r="1499" spans="1:28" x14ac:dyDescent="0.25">
      <c r="A1499" s="18"/>
    </row>
    <row r="1500" spans="1:28" s="17" customFormat="1" x14ac:dyDescent="0.25">
      <c r="A1500" s="17">
        <v>412</v>
      </c>
      <c r="B1500" s="17">
        <v>10</v>
      </c>
      <c r="C1500" s="17">
        <v>1</v>
      </c>
      <c r="D1500" s="17" t="s">
        <v>612</v>
      </c>
      <c r="E1500" s="17" t="s">
        <v>1047</v>
      </c>
      <c r="F1500" s="17">
        <v>1.9</v>
      </c>
      <c r="G1500" s="10">
        <f>+F1500-O1500/5</f>
        <v>1.89</v>
      </c>
      <c r="H1500" s="11">
        <f>G1500*7%</f>
        <v>0.1323</v>
      </c>
      <c r="I1500" s="11">
        <f>G1500+H1500</f>
        <v>2.0223</v>
      </c>
      <c r="J1500" s="17">
        <v>27</v>
      </c>
      <c r="K1500" s="7">
        <f>I1500*J1500</f>
        <v>54.6021</v>
      </c>
      <c r="L1500" s="10" t="s">
        <v>30</v>
      </c>
      <c r="M1500" s="17">
        <v>11</v>
      </c>
      <c r="N1500" s="17">
        <v>0.05</v>
      </c>
      <c r="O1500" s="13">
        <v>0.05</v>
      </c>
      <c r="P1500" s="13">
        <v>110</v>
      </c>
      <c r="Q1500" s="9">
        <f>N1500*P1500</f>
        <v>5.5</v>
      </c>
      <c r="R1500" s="7">
        <f>G1500*13</f>
        <v>24.57</v>
      </c>
      <c r="S1500" s="7">
        <f>+R1500+Q1500+K1500</f>
        <v>84.6721</v>
      </c>
      <c r="T1500" s="7">
        <f>S1500+S1501</f>
        <v>84.6721</v>
      </c>
      <c r="U1500" s="7">
        <f>T1500/C1500</f>
        <v>84.6721</v>
      </c>
      <c r="X1500" s="117">
        <f>U1500*1.8</f>
        <v>152.40978000000001</v>
      </c>
      <c r="Y1500" s="17">
        <v>149</v>
      </c>
      <c r="Z1500" s="17">
        <f>Y1500*8</f>
        <v>1192</v>
      </c>
      <c r="AA1500" s="17">
        <f>Y1500*3.5</f>
        <v>521.5</v>
      </c>
      <c r="AB1500" s="17">
        <f>Y1500*0.9</f>
        <v>134.1</v>
      </c>
    </row>
    <row r="1501" spans="1:28" s="17" customFormat="1" x14ac:dyDescent="0.25">
      <c r="E1501" s="17" t="s">
        <v>1048</v>
      </c>
      <c r="G1501" s="10">
        <f>+F1501-O1501/5</f>
        <v>0</v>
      </c>
      <c r="H1501" s="11">
        <f>G1501*7%</f>
        <v>0</v>
      </c>
      <c r="I1501" s="11">
        <f>G1501+H1501</f>
        <v>0</v>
      </c>
      <c r="J1501" s="13"/>
      <c r="K1501" s="7">
        <f>I1501*J1501</f>
        <v>0</v>
      </c>
      <c r="L1501" s="10"/>
      <c r="M1501" s="13"/>
      <c r="P1501" s="13"/>
      <c r="Q1501" s="9">
        <f>N1501*P1501</f>
        <v>0</v>
      </c>
      <c r="R1501" s="7">
        <f>G1501*13</f>
        <v>0</v>
      </c>
      <c r="S1501" s="7">
        <f>+R1501+Q1501+K1501</f>
        <v>0</v>
      </c>
      <c r="U1501" s="7" t="e">
        <f>T1501/C1501</f>
        <v>#DIV/0!</v>
      </c>
      <c r="X1501" s="117" t="e">
        <f>U1501*1.8</f>
        <v>#DIV/0!</v>
      </c>
      <c r="Z1501" s="17">
        <f>Y1501*8</f>
        <v>0</v>
      </c>
      <c r="AA1501" s="17">
        <f>Y1501*3.5</f>
        <v>0</v>
      </c>
      <c r="AB1501" s="17">
        <f>Y1501*0.9</f>
        <v>0</v>
      </c>
    </row>
    <row r="1502" spans="1:28" x14ac:dyDescent="0.25">
      <c r="A1502" s="18"/>
    </row>
    <row r="1503" spans="1:28" s="17" customFormat="1" x14ac:dyDescent="0.25">
      <c r="A1503" s="17">
        <v>413</v>
      </c>
      <c r="B1503" s="17">
        <v>10</v>
      </c>
      <c r="C1503" s="17">
        <v>1</v>
      </c>
      <c r="D1503" s="17" t="s">
        <v>612</v>
      </c>
      <c r="E1503" s="17" t="s">
        <v>1049</v>
      </c>
      <c r="F1503" s="17">
        <v>2</v>
      </c>
      <c r="G1503" s="10">
        <f>+F1503-O1503/5</f>
        <v>1.99</v>
      </c>
      <c r="H1503" s="11">
        <f>G1503*7%</f>
        <v>0.13930000000000001</v>
      </c>
      <c r="I1503" s="11">
        <f>G1503+H1503</f>
        <v>2.1293000000000002</v>
      </c>
      <c r="J1503" s="17">
        <v>27</v>
      </c>
      <c r="K1503" s="7">
        <f>I1503*J1503</f>
        <v>57.491100000000003</v>
      </c>
      <c r="L1503" s="10" t="s">
        <v>30</v>
      </c>
      <c r="M1503" s="17">
        <v>9</v>
      </c>
      <c r="N1503" s="17">
        <v>0.05</v>
      </c>
      <c r="O1503" s="13">
        <v>0.05</v>
      </c>
      <c r="P1503" s="13">
        <v>110</v>
      </c>
      <c r="Q1503" s="9">
        <f>N1503*P1503</f>
        <v>5.5</v>
      </c>
      <c r="R1503" s="7">
        <f>G1503*13</f>
        <v>25.87</v>
      </c>
      <c r="S1503" s="7">
        <f>+R1503+Q1503+K1503</f>
        <v>88.861100000000008</v>
      </c>
      <c r="T1503" s="7">
        <f>S1503+S1504</f>
        <v>88.861100000000008</v>
      </c>
      <c r="U1503" s="7">
        <f>T1503/C1503</f>
        <v>88.861100000000008</v>
      </c>
      <c r="X1503" s="117">
        <f>U1503*1.8</f>
        <v>159.94998000000001</v>
      </c>
      <c r="Y1503" s="17">
        <v>159</v>
      </c>
      <c r="Z1503" s="17">
        <f>Y1503*8</f>
        <v>1272</v>
      </c>
      <c r="AA1503" s="17">
        <f>Y1503*3.5</f>
        <v>556.5</v>
      </c>
      <c r="AB1503" s="17">
        <f>Y1503*0.9</f>
        <v>143.1</v>
      </c>
    </row>
    <row r="1504" spans="1:28" s="17" customFormat="1" x14ac:dyDescent="0.25">
      <c r="E1504" s="17" t="s">
        <v>1050</v>
      </c>
      <c r="G1504" s="10">
        <f>+F1504-O1504/5</f>
        <v>0</v>
      </c>
      <c r="H1504" s="11">
        <f>G1504*7%</f>
        <v>0</v>
      </c>
      <c r="I1504" s="11">
        <f>G1504+H1504</f>
        <v>0</v>
      </c>
      <c r="J1504" s="13"/>
      <c r="K1504" s="7">
        <f>I1504*J1504</f>
        <v>0</v>
      </c>
      <c r="L1504" s="10"/>
      <c r="M1504" s="13"/>
      <c r="P1504" s="13"/>
      <c r="Q1504" s="9">
        <f>N1504*P1504</f>
        <v>0</v>
      </c>
      <c r="R1504" s="7">
        <f>G1504*13</f>
        <v>0</v>
      </c>
      <c r="S1504" s="7">
        <f>+R1504+Q1504+K1504</f>
        <v>0</v>
      </c>
      <c r="U1504" s="7" t="e">
        <f>T1504/C1504</f>
        <v>#DIV/0!</v>
      </c>
      <c r="X1504" s="117" t="e">
        <f>U1504*1.8</f>
        <v>#DIV/0!</v>
      </c>
      <c r="Z1504" s="17">
        <f>Y1504*8</f>
        <v>0</v>
      </c>
      <c r="AA1504" s="17">
        <f>Y1504*3.5</f>
        <v>0</v>
      </c>
      <c r="AB1504" s="17">
        <f>Y1504*0.9</f>
        <v>0</v>
      </c>
    </row>
    <row r="1505" spans="1:28" x14ac:dyDescent="0.25">
      <c r="A1505" s="18"/>
    </row>
    <row r="1506" spans="1:28" s="17" customFormat="1" x14ac:dyDescent="0.25">
      <c r="A1506" s="17">
        <v>414</v>
      </c>
      <c r="B1506" s="17">
        <v>14</v>
      </c>
      <c r="C1506" s="17">
        <v>1</v>
      </c>
      <c r="D1506" s="17" t="s">
        <v>612</v>
      </c>
      <c r="E1506" s="17" t="s">
        <v>1052</v>
      </c>
      <c r="F1506" s="17">
        <v>3</v>
      </c>
      <c r="G1506" s="10">
        <f>+F1506-O1506/5</f>
        <v>2.5099999999999998</v>
      </c>
      <c r="H1506" s="11">
        <f>G1506*7%</f>
        <v>0.1757</v>
      </c>
      <c r="I1506" s="11">
        <f>G1506+H1506</f>
        <v>2.6856999999999998</v>
      </c>
      <c r="J1506" s="17">
        <v>27</v>
      </c>
      <c r="K1506" s="7">
        <f>I1506*J1506</f>
        <v>72.513899999999992</v>
      </c>
      <c r="L1506" s="10" t="s">
        <v>37</v>
      </c>
      <c r="M1506" s="17">
        <v>2</v>
      </c>
      <c r="N1506" s="17">
        <v>2</v>
      </c>
      <c r="O1506" s="13">
        <v>2.4500000000000002</v>
      </c>
      <c r="P1506" s="13">
        <v>60</v>
      </c>
      <c r="Q1506" s="9">
        <f>N1506*P1506</f>
        <v>120</v>
      </c>
      <c r="R1506" s="7">
        <f>G1506*13</f>
        <v>32.629999999999995</v>
      </c>
      <c r="S1506" s="7">
        <f>+R1506+Q1506+K1506</f>
        <v>225.14389999999997</v>
      </c>
      <c r="T1506" s="7">
        <f>S1506+S1507</f>
        <v>308.39389999999997</v>
      </c>
      <c r="U1506" s="7">
        <f>T1506/C1506</f>
        <v>308.39389999999997</v>
      </c>
      <c r="X1506" s="117">
        <f>U1506*1.8</f>
        <v>555.10901999999999</v>
      </c>
      <c r="Y1506" s="17">
        <v>559</v>
      </c>
      <c r="Z1506" s="17">
        <f>Y1506*8</f>
        <v>4472</v>
      </c>
      <c r="AA1506" s="17">
        <f>Y1506*3.5</f>
        <v>1956.5</v>
      </c>
      <c r="AB1506" s="17">
        <f>Y1506*0.9</f>
        <v>503.1</v>
      </c>
    </row>
    <row r="1507" spans="1:28" s="17" customFormat="1" x14ac:dyDescent="0.25">
      <c r="E1507" s="17" t="s">
        <v>1051</v>
      </c>
      <c r="G1507" s="10">
        <f>+F1507-O1507/5</f>
        <v>0</v>
      </c>
      <c r="H1507" s="11">
        <f>G1507*7%</f>
        <v>0</v>
      </c>
      <c r="I1507" s="11">
        <f>G1507+H1507</f>
        <v>0</v>
      </c>
      <c r="J1507" s="13"/>
      <c r="K1507" s="7">
        <f>I1507*J1507</f>
        <v>0</v>
      </c>
      <c r="L1507" s="10" t="s">
        <v>30</v>
      </c>
      <c r="M1507" s="13">
        <v>56</v>
      </c>
      <c r="N1507" s="17">
        <v>0.45</v>
      </c>
      <c r="P1507" s="13">
        <v>185</v>
      </c>
      <c r="Q1507" s="9">
        <f>N1507*P1507</f>
        <v>83.25</v>
      </c>
      <c r="R1507" s="7">
        <f>G1507*13</f>
        <v>0</v>
      </c>
      <c r="S1507" s="7">
        <f>+R1507+Q1507+K1507</f>
        <v>83.25</v>
      </c>
      <c r="U1507" s="7" t="e">
        <f>T1507/C1507</f>
        <v>#DIV/0!</v>
      </c>
      <c r="X1507" s="117" t="e">
        <f>U1507*1.8</f>
        <v>#DIV/0!</v>
      </c>
      <c r="Z1507" s="17">
        <f>Y1507*8</f>
        <v>0</v>
      </c>
      <c r="AA1507" s="17">
        <f>Y1507*3.5</f>
        <v>0</v>
      </c>
      <c r="AB1507" s="17">
        <f>Y1507*0.9</f>
        <v>0</v>
      </c>
    </row>
    <row r="1508" spans="1:28" x14ac:dyDescent="0.25">
      <c r="A1508" s="18"/>
    </row>
    <row r="1509" spans="1:28" s="17" customFormat="1" x14ac:dyDescent="0.25">
      <c r="A1509" s="17">
        <v>415</v>
      </c>
      <c r="B1509" s="17">
        <v>925</v>
      </c>
      <c r="C1509" s="17">
        <v>1</v>
      </c>
      <c r="D1509" s="17" t="s">
        <v>612</v>
      </c>
      <c r="E1509" s="17" t="s">
        <v>1054</v>
      </c>
      <c r="F1509" s="17">
        <v>2.8</v>
      </c>
      <c r="G1509" s="10">
        <f>+F1509-O1509/5</f>
        <v>2.2299999999999995</v>
      </c>
      <c r="H1509" s="11">
        <f>G1509*7%</f>
        <v>0.15609999999999999</v>
      </c>
      <c r="I1509" s="11">
        <f>G1509+H1509</f>
        <v>2.3860999999999994</v>
      </c>
      <c r="J1509" s="17">
        <v>1</v>
      </c>
      <c r="K1509" s="7">
        <f>I1509*J1509</f>
        <v>2.3860999999999994</v>
      </c>
      <c r="L1509" s="10" t="s">
        <v>467</v>
      </c>
      <c r="M1509" s="17">
        <v>2</v>
      </c>
      <c r="N1509" s="17">
        <v>2</v>
      </c>
      <c r="O1509" s="13">
        <v>2.85</v>
      </c>
      <c r="P1509" s="13">
        <v>8</v>
      </c>
      <c r="Q1509" s="9">
        <f>N1509*P1509</f>
        <v>16</v>
      </c>
      <c r="R1509" s="7">
        <f>G1509*6</f>
        <v>13.379999999999997</v>
      </c>
      <c r="S1509" s="7">
        <f>+R1509+Q1509+K1509</f>
        <v>31.766099999999994</v>
      </c>
      <c r="T1509" s="7">
        <f>S1509+S1510</f>
        <v>95.516099999999994</v>
      </c>
      <c r="U1509" s="7">
        <f>T1509/C1509</f>
        <v>95.516099999999994</v>
      </c>
      <c r="X1509" s="117">
        <f>U1509*1.8</f>
        <v>171.92898</v>
      </c>
      <c r="Y1509" s="17">
        <v>169</v>
      </c>
      <c r="Z1509" s="17">
        <f>Y1509*8</f>
        <v>1352</v>
      </c>
      <c r="AA1509" s="17">
        <f>Y1509*3.5</f>
        <v>591.5</v>
      </c>
      <c r="AB1509" s="17">
        <f>Y1509*0.9</f>
        <v>152.1</v>
      </c>
    </row>
    <row r="1510" spans="1:28" s="17" customFormat="1" x14ac:dyDescent="0.25">
      <c r="E1510" s="17" t="s">
        <v>1053</v>
      </c>
      <c r="G1510" s="10">
        <f>+F1510-O1510/5</f>
        <v>0</v>
      </c>
      <c r="H1510" s="11">
        <f>G1510*7%</f>
        <v>0</v>
      </c>
      <c r="I1510" s="11">
        <f>G1510+H1510</f>
        <v>0</v>
      </c>
      <c r="J1510" s="13"/>
      <c r="K1510" s="7">
        <f>I1510*J1510</f>
        <v>0</v>
      </c>
      <c r="L1510" s="10" t="s">
        <v>30</v>
      </c>
      <c r="M1510" s="13">
        <v>24</v>
      </c>
      <c r="N1510" s="17">
        <v>0.85</v>
      </c>
      <c r="P1510" s="13">
        <v>75</v>
      </c>
      <c r="Q1510" s="9">
        <f>N1510*P1510</f>
        <v>63.75</v>
      </c>
      <c r="R1510" s="7">
        <f>G1510*13</f>
        <v>0</v>
      </c>
      <c r="S1510" s="7">
        <f>+R1510+Q1510+K1510</f>
        <v>63.75</v>
      </c>
      <c r="U1510" s="7" t="e">
        <f>T1510/C1510</f>
        <v>#DIV/0!</v>
      </c>
      <c r="X1510" s="117" t="e">
        <f>U1510*1.8</f>
        <v>#DIV/0!</v>
      </c>
      <c r="Z1510" s="17">
        <f>Y1510*8</f>
        <v>0</v>
      </c>
      <c r="AA1510" s="17">
        <f>Y1510*3.5</f>
        <v>0</v>
      </c>
      <c r="AB1510" s="17">
        <f>Y1510*0.9</f>
        <v>0</v>
      </c>
    </row>
    <row r="1511" spans="1:28" s="17" customFormat="1" x14ac:dyDescent="0.25">
      <c r="G1511" s="13"/>
      <c r="H1511" s="89"/>
      <c r="I1511" s="89"/>
      <c r="J1511" s="13"/>
      <c r="K1511" s="28"/>
      <c r="L1511" s="13"/>
      <c r="M1511" s="13"/>
      <c r="P1511" s="13"/>
      <c r="Q1511" s="28"/>
      <c r="R1511" s="28"/>
      <c r="S1511" s="28"/>
      <c r="U1511" s="28"/>
      <c r="X1511" s="117"/>
    </row>
    <row r="1512" spans="1:28" s="83" customFormat="1" x14ac:dyDescent="0.25">
      <c r="A1512" s="83">
        <v>416</v>
      </c>
      <c r="B1512" s="83">
        <v>10</v>
      </c>
      <c r="C1512" s="83">
        <v>1</v>
      </c>
      <c r="D1512" s="83" t="s">
        <v>612</v>
      </c>
      <c r="E1512" s="83" t="s">
        <v>1068</v>
      </c>
      <c r="F1512" s="83">
        <v>3.3</v>
      </c>
      <c r="G1512" s="84">
        <f>+F1512-O1512/5</f>
        <v>3.2399999999999998</v>
      </c>
      <c r="H1512" s="85">
        <f>G1512*7%</f>
        <v>0.2268</v>
      </c>
      <c r="I1512" s="85">
        <f>G1512+H1512</f>
        <v>3.4667999999999997</v>
      </c>
      <c r="J1512" s="83">
        <v>27</v>
      </c>
      <c r="K1512" s="86">
        <f>I1512*J1512</f>
        <v>93.603599999999986</v>
      </c>
      <c r="L1512" s="84" t="s">
        <v>30</v>
      </c>
      <c r="M1512" s="83">
        <v>25</v>
      </c>
      <c r="N1512" s="83">
        <v>0.15</v>
      </c>
      <c r="O1512" s="87">
        <v>0.3</v>
      </c>
      <c r="P1512" s="87">
        <v>110</v>
      </c>
      <c r="Q1512" s="88">
        <f>N1512*P1512</f>
        <v>16.5</v>
      </c>
      <c r="R1512" s="86">
        <f>G1512*6</f>
        <v>19.439999999999998</v>
      </c>
      <c r="S1512" s="86">
        <f>+R1512+Q1512+K1512</f>
        <v>129.54359999999997</v>
      </c>
      <c r="T1512" s="86">
        <f>S1512+S1513</f>
        <v>146.04359999999997</v>
      </c>
      <c r="U1512" s="86">
        <f>T1512/C1512</f>
        <v>146.04359999999997</v>
      </c>
      <c r="X1512" s="126">
        <f>U1512*1.8</f>
        <v>262.87847999999997</v>
      </c>
      <c r="Y1512" s="83">
        <v>259</v>
      </c>
      <c r="Z1512" s="83">
        <f>Y1512*8</f>
        <v>2072</v>
      </c>
      <c r="AA1512" s="83">
        <f>Y1512*3.5</f>
        <v>906.5</v>
      </c>
      <c r="AB1512" s="83">
        <f>Y1512*0.9</f>
        <v>233.1</v>
      </c>
    </row>
    <row r="1513" spans="1:28" s="17" customFormat="1" x14ac:dyDescent="0.25">
      <c r="E1513" s="17" t="s">
        <v>1064</v>
      </c>
      <c r="G1513" s="10">
        <f>+F1513-O1513/5</f>
        <v>0</v>
      </c>
      <c r="H1513" s="11">
        <f>G1513*7%</f>
        <v>0</v>
      </c>
      <c r="I1513" s="11">
        <f>G1513+H1513</f>
        <v>0</v>
      </c>
      <c r="J1513" s="13"/>
      <c r="K1513" s="7">
        <f>I1513*J1513</f>
        <v>0</v>
      </c>
      <c r="L1513" s="10" t="s">
        <v>1065</v>
      </c>
      <c r="M1513" s="13">
        <v>25</v>
      </c>
      <c r="N1513" s="17">
        <v>0.15</v>
      </c>
      <c r="P1513" s="13">
        <v>110</v>
      </c>
      <c r="Q1513" s="9">
        <f>N1513*P1513</f>
        <v>16.5</v>
      </c>
      <c r="R1513" s="7">
        <f>G1513*13</f>
        <v>0</v>
      </c>
      <c r="S1513" s="7">
        <f>+R1513+Q1513+K1513</f>
        <v>16.5</v>
      </c>
      <c r="U1513" s="7" t="e">
        <f>T1513/C1513</f>
        <v>#DIV/0!</v>
      </c>
      <c r="X1513" s="117" t="e">
        <f>U1513*1.8</f>
        <v>#DIV/0!</v>
      </c>
      <c r="Z1513" s="17">
        <f>Y1513*8</f>
        <v>0</v>
      </c>
      <c r="AA1513" s="17">
        <f>Y1513*3.5</f>
        <v>0</v>
      </c>
      <c r="AB1513" s="17">
        <f>Y1513*0.9</f>
        <v>0</v>
      </c>
    </row>
    <row r="1514" spans="1:28" s="17" customFormat="1" x14ac:dyDescent="0.25">
      <c r="G1514" s="13"/>
      <c r="H1514" s="89"/>
      <c r="I1514" s="89"/>
      <c r="J1514" s="13"/>
      <c r="K1514" s="28"/>
      <c r="L1514" s="13"/>
      <c r="M1514" s="13"/>
      <c r="P1514" s="13"/>
      <c r="Q1514" s="28"/>
      <c r="R1514" s="28"/>
      <c r="S1514" s="28"/>
      <c r="U1514" s="28"/>
      <c r="X1514" s="117"/>
    </row>
    <row r="1515" spans="1:28" s="17" customFormat="1" x14ac:dyDescent="0.25">
      <c r="A1515" s="17">
        <v>417</v>
      </c>
      <c r="B1515" s="17">
        <v>10</v>
      </c>
      <c r="C1515" s="17">
        <v>1</v>
      </c>
      <c r="D1515" s="17" t="s">
        <v>612</v>
      </c>
      <c r="E1515" s="17" t="s">
        <v>1060</v>
      </c>
      <c r="F1515" s="17">
        <v>5</v>
      </c>
      <c r="G1515" s="10">
        <f>+F1515-O1515/5</f>
        <v>4.88</v>
      </c>
      <c r="H1515" s="11">
        <f>G1515*7%</f>
        <v>0.34160000000000001</v>
      </c>
      <c r="I1515" s="11">
        <f>G1515+H1515</f>
        <v>5.2215999999999996</v>
      </c>
      <c r="J1515" s="17">
        <v>27</v>
      </c>
      <c r="K1515" s="7">
        <f>I1515*J1515</f>
        <v>140.98319999999998</v>
      </c>
      <c r="L1515" s="10" t="s">
        <v>30</v>
      </c>
      <c r="M1515" s="17">
        <v>95</v>
      </c>
      <c r="N1515" s="17">
        <v>0.6</v>
      </c>
      <c r="O1515" s="13">
        <v>0.6</v>
      </c>
      <c r="P1515" s="13">
        <v>110</v>
      </c>
      <c r="Q1515" s="9">
        <f>N1515*P1515</f>
        <v>66</v>
      </c>
      <c r="R1515" s="7">
        <f>G1515*13</f>
        <v>63.44</v>
      </c>
      <c r="S1515" s="7">
        <f>+R1515+Q1515+K1515</f>
        <v>270.42319999999995</v>
      </c>
      <c r="T1515" s="7">
        <f>S1515+S1516</f>
        <v>270.42319999999995</v>
      </c>
      <c r="U1515" s="7">
        <f>T1515/C1515</f>
        <v>270.42319999999995</v>
      </c>
      <c r="X1515" s="117">
        <f>U1515*1.8</f>
        <v>486.76175999999992</v>
      </c>
      <c r="Y1515" s="17">
        <v>489</v>
      </c>
      <c r="Z1515" s="17">
        <f>Y1515*8</f>
        <v>3912</v>
      </c>
      <c r="AA1515" s="17">
        <f>Y1515*3.5</f>
        <v>1711.5</v>
      </c>
      <c r="AB1515" s="17">
        <f>Y1515*0.9</f>
        <v>440.1</v>
      </c>
    </row>
    <row r="1516" spans="1:28" s="17" customFormat="1" x14ac:dyDescent="0.25">
      <c r="E1516" s="17" t="s">
        <v>1061</v>
      </c>
      <c r="G1516" s="10">
        <f>+F1516-O1516/5</f>
        <v>0</v>
      </c>
      <c r="H1516" s="11">
        <f>G1516*7%</f>
        <v>0</v>
      </c>
      <c r="I1516" s="11">
        <f>G1516+H1516</f>
        <v>0</v>
      </c>
      <c r="J1516" s="13"/>
      <c r="K1516" s="7">
        <f>I1516*J1516</f>
        <v>0</v>
      </c>
      <c r="L1516" s="10"/>
      <c r="M1516" s="13"/>
      <c r="P1516" s="13"/>
      <c r="Q1516" s="9">
        <f>N1516*P1516</f>
        <v>0</v>
      </c>
      <c r="R1516" s="7">
        <f>G1516*13</f>
        <v>0</v>
      </c>
      <c r="S1516" s="7">
        <f>+R1516+Q1516+K1516</f>
        <v>0</v>
      </c>
      <c r="U1516" s="7" t="e">
        <f>T1516/C1516</f>
        <v>#DIV/0!</v>
      </c>
      <c r="X1516" s="117" t="e">
        <f>U1516*1.8</f>
        <v>#DIV/0!</v>
      </c>
      <c r="Z1516" s="17">
        <f>Y1516*8</f>
        <v>0</v>
      </c>
      <c r="AA1516" s="17">
        <f>Y1516*3.5</f>
        <v>0</v>
      </c>
      <c r="AB1516" s="17">
        <f>Y1516*0.9</f>
        <v>0</v>
      </c>
    </row>
    <row r="1517" spans="1:28" x14ac:dyDescent="0.25">
      <c r="A1517" s="18"/>
    </row>
    <row r="1518" spans="1:28" s="17" customFormat="1" x14ac:dyDescent="0.25">
      <c r="A1518" s="17">
        <v>418</v>
      </c>
      <c r="B1518" s="17">
        <v>10</v>
      </c>
      <c r="C1518" s="17">
        <v>1</v>
      </c>
      <c r="D1518" s="17" t="s">
        <v>877</v>
      </c>
      <c r="E1518" s="17" t="s">
        <v>1062</v>
      </c>
      <c r="F1518" s="17">
        <v>1.9</v>
      </c>
      <c r="G1518" s="10">
        <f>+F1518-O1518/5</f>
        <v>1.88</v>
      </c>
      <c r="H1518" s="11">
        <f>G1518*7%</f>
        <v>0.13159999999999999</v>
      </c>
      <c r="I1518" s="11">
        <f>G1518+H1518</f>
        <v>2.0116000000000001</v>
      </c>
      <c r="J1518" s="17">
        <v>27</v>
      </c>
      <c r="K1518" s="7">
        <f>I1518*J1518</f>
        <v>54.313200000000002</v>
      </c>
      <c r="L1518" s="10" t="s">
        <v>30</v>
      </c>
      <c r="M1518" s="17">
        <v>48</v>
      </c>
      <c r="N1518" s="17">
        <v>0.1</v>
      </c>
      <c r="O1518" s="13">
        <v>0.1</v>
      </c>
      <c r="P1518" s="13">
        <v>110</v>
      </c>
      <c r="Q1518" s="9">
        <f>N1518*P1518</f>
        <v>11</v>
      </c>
      <c r="R1518" s="7">
        <f>G1518*13</f>
        <v>24.439999999999998</v>
      </c>
      <c r="S1518" s="7">
        <f>+R1518+Q1518+K1518</f>
        <v>89.753199999999993</v>
      </c>
      <c r="T1518" s="7">
        <f>S1518+S1519</f>
        <v>89.753199999999993</v>
      </c>
      <c r="U1518" s="7">
        <f>T1518/C1518</f>
        <v>89.753199999999993</v>
      </c>
      <c r="X1518" s="117">
        <f>U1518*1.8</f>
        <v>161.55575999999999</v>
      </c>
      <c r="Y1518" s="17">
        <v>159</v>
      </c>
      <c r="Z1518" s="17">
        <f>Y1518*8</f>
        <v>1272</v>
      </c>
      <c r="AA1518" s="17">
        <f>Y1518*3.5</f>
        <v>556.5</v>
      </c>
      <c r="AB1518" s="17">
        <f>Y1518*0.9</f>
        <v>143.1</v>
      </c>
    </row>
    <row r="1519" spans="1:28" s="17" customFormat="1" x14ac:dyDescent="0.25">
      <c r="E1519" s="17" t="s">
        <v>1063</v>
      </c>
      <c r="G1519" s="10">
        <f>+F1519-O1519/5</f>
        <v>0</v>
      </c>
      <c r="H1519" s="11">
        <f>G1519*7%</f>
        <v>0</v>
      </c>
      <c r="I1519" s="11">
        <f>G1519+H1519</f>
        <v>0</v>
      </c>
      <c r="J1519" s="13"/>
      <c r="K1519" s="7">
        <f>I1519*J1519</f>
        <v>0</v>
      </c>
      <c r="L1519" s="10"/>
      <c r="M1519" s="13"/>
      <c r="P1519" s="13"/>
      <c r="Q1519" s="9">
        <f>N1519*P1519</f>
        <v>0</v>
      </c>
      <c r="R1519" s="7">
        <f>G1519*13</f>
        <v>0</v>
      </c>
      <c r="S1519" s="7">
        <f>+R1519+Q1519+K1519</f>
        <v>0</v>
      </c>
      <c r="U1519" s="7" t="e">
        <f>T1519/C1519</f>
        <v>#DIV/0!</v>
      </c>
      <c r="X1519" s="117" t="e">
        <f>U1519*1.8</f>
        <v>#DIV/0!</v>
      </c>
      <c r="Z1519" s="17">
        <f>Y1519*8</f>
        <v>0</v>
      </c>
      <c r="AA1519" s="17">
        <f>Y1519*3.5</f>
        <v>0</v>
      </c>
      <c r="AB1519" s="17">
        <f>Y1519*0.9</f>
        <v>0</v>
      </c>
    </row>
    <row r="1521" spans="1:28" s="17" customFormat="1" x14ac:dyDescent="0.25">
      <c r="A1521" s="17">
        <v>419</v>
      </c>
      <c r="B1521" s="17">
        <v>14</v>
      </c>
      <c r="C1521" s="17">
        <v>1</v>
      </c>
      <c r="D1521" s="17" t="s">
        <v>612</v>
      </c>
      <c r="E1521" s="17" t="s">
        <v>1066</v>
      </c>
      <c r="F1521" s="17">
        <v>8.9</v>
      </c>
      <c r="G1521" s="10">
        <f>+F1521-O1521/5</f>
        <v>8.6</v>
      </c>
      <c r="H1521" s="11">
        <f>G1521*7%</f>
        <v>0.60199999999999998</v>
      </c>
      <c r="I1521" s="11">
        <f>G1521+H1521</f>
        <v>9.202</v>
      </c>
      <c r="J1521" s="17">
        <v>27</v>
      </c>
      <c r="K1521" s="7">
        <f>I1521*J1521</f>
        <v>248.45400000000001</v>
      </c>
      <c r="L1521" s="10" t="s">
        <v>30</v>
      </c>
      <c r="M1521" s="17">
        <v>235</v>
      </c>
      <c r="N1521" s="17">
        <v>1.5</v>
      </c>
      <c r="O1521" s="13">
        <v>1.5</v>
      </c>
      <c r="P1521" s="13">
        <v>185</v>
      </c>
      <c r="Q1521" s="9">
        <f>N1521*P1521</f>
        <v>277.5</v>
      </c>
      <c r="R1521" s="7">
        <f>G1521*13</f>
        <v>111.8</v>
      </c>
      <c r="S1521" s="7">
        <f>+R1521+Q1521+K1521</f>
        <v>637.75400000000002</v>
      </c>
      <c r="T1521" s="7">
        <f>S1521+S1522</f>
        <v>637.75400000000002</v>
      </c>
      <c r="U1521" s="7">
        <f>T1521/C1521</f>
        <v>637.75400000000002</v>
      </c>
      <c r="X1521" s="117">
        <f>U1521*1.65</f>
        <v>1052.2941000000001</v>
      </c>
      <c r="Y1521" s="17">
        <v>1049</v>
      </c>
      <c r="Z1521" s="17">
        <f>Y1521*8</f>
        <v>8392</v>
      </c>
      <c r="AA1521" s="17">
        <f>Y1521*3.5</f>
        <v>3671.5</v>
      </c>
      <c r="AB1521" s="17">
        <f>Y1521*0.9</f>
        <v>944.1</v>
      </c>
    </row>
    <row r="1522" spans="1:28" s="17" customFormat="1" x14ac:dyDescent="0.25">
      <c r="E1522" s="17" t="s">
        <v>1067</v>
      </c>
      <c r="G1522" s="10">
        <f>+F1522-O1522/5</f>
        <v>0</v>
      </c>
      <c r="H1522" s="11">
        <f>G1522*7%</f>
        <v>0</v>
      </c>
      <c r="I1522" s="11">
        <f>G1522+H1522</f>
        <v>0</v>
      </c>
      <c r="J1522" s="13"/>
      <c r="K1522" s="7">
        <f>I1522*J1522</f>
        <v>0</v>
      </c>
      <c r="L1522" s="10"/>
      <c r="M1522" s="13"/>
      <c r="P1522" s="13"/>
      <c r="Q1522" s="9">
        <f>N1522*P1522</f>
        <v>0</v>
      </c>
      <c r="R1522" s="7">
        <f>G1522*13</f>
        <v>0</v>
      </c>
      <c r="S1522" s="7">
        <f>+R1522+Q1522+K1522</f>
        <v>0</v>
      </c>
      <c r="U1522" s="7" t="e">
        <f>T1522/C1522</f>
        <v>#DIV/0!</v>
      </c>
      <c r="X1522" s="117" t="e">
        <f>U1522*1.8</f>
        <v>#DIV/0!</v>
      </c>
      <c r="Z1522" s="17">
        <f>Y1522*8</f>
        <v>0</v>
      </c>
      <c r="AA1522" s="17">
        <f>Y1522*3.5</f>
        <v>0</v>
      </c>
      <c r="AB1522" s="17">
        <f>Y1522*0.9</f>
        <v>0</v>
      </c>
    </row>
    <row r="1524" spans="1:28" s="17" customFormat="1" x14ac:dyDescent="0.25">
      <c r="A1524" s="17">
        <v>420</v>
      </c>
      <c r="B1524" s="17">
        <v>10</v>
      </c>
      <c r="C1524" s="17">
        <v>1</v>
      </c>
      <c r="D1524" s="17" t="s">
        <v>877</v>
      </c>
      <c r="E1524" s="17" t="s">
        <v>1069</v>
      </c>
      <c r="F1524" s="17">
        <v>1.5</v>
      </c>
      <c r="G1524" s="10">
        <f>+F1524-O1524/5</f>
        <v>1.4339999999999999</v>
      </c>
      <c r="H1524" s="11">
        <f>G1524*7%</f>
        <v>0.10038000000000001</v>
      </c>
      <c r="I1524" s="11">
        <f>G1524+H1524</f>
        <v>1.5343799999999999</v>
      </c>
      <c r="J1524" s="17">
        <v>18</v>
      </c>
      <c r="K1524" s="7">
        <f>I1524*J1524</f>
        <v>27.618839999999999</v>
      </c>
      <c r="L1524" s="10" t="s">
        <v>30</v>
      </c>
      <c r="M1524" s="17">
        <v>32</v>
      </c>
      <c r="N1524" s="17">
        <v>0.33</v>
      </c>
      <c r="O1524" s="13">
        <v>0.33</v>
      </c>
      <c r="P1524" s="13">
        <v>200</v>
      </c>
      <c r="Q1524" s="9">
        <f>N1524*P1524</f>
        <v>66</v>
      </c>
      <c r="R1524" s="7">
        <f>G1524*13</f>
        <v>18.641999999999999</v>
      </c>
      <c r="S1524" s="7">
        <f>+R1524+Q1524+K1524</f>
        <v>112.26084</v>
      </c>
      <c r="T1524" s="7">
        <f>S1524+S1525</f>
        <v>112.26084</v>
      </c>
      <c r="U1524" s="7">
        <f>T1524/C1524</f>
        <v>112.26084</v>
      </c>
      <c r="X1524" s="117">
        <f>U1524*1.8</f>
        <v>202.069512</v>
      </c>
      <c r="Y1524" s="17">
        <v>199</v>
      </c>
      <c r="Z1524" s="17">
        <f>Y1524*8</f>
        <v>1592</v>
      </c>
      <c r="AA1524" s="17">
        <f>Y1524*3.5</f>
        <v>696.5</v>
      </c>
      <c r="AB1524" s="17">
        <f>Y1524*0.9</f>
        <v>179.1</v>
      </c>
    </row>
    <row r="1525" spans="1:28" s="17" customFormat="1" x14ac:dyDescent="0.25">
      <c r="E1525" s="17" t="s">
        <v>1070</v>
      </c>
      <c r="G1525" s="10">
        <f>+F1525-O1525/5</f>
        <v>0</v>
      </c>
      <c r="H1525" s="11">
        <f>G1525*7%</f>
        <v>0</v>
      </c>
      <c r="I1525" s="11">
        <f>G1525+H1525</f>
        <v>0</v>
      </c>
      <c r="J1525" s="13"/>
      <c r="K1525" s="7">
        <f>I1525*J1525</f>
        <v>0</v>
      </c>
      <c r="L1525" s="10"/>
      <c r="M1525" s="13"/>
      <c r="P1525" s="13"/>
      <c r="Q1525" s="9">
        <f>N1525*P1525</f>
        <v>0</v>
      </c>
      <c r="R1525" s="7">
        <f>G1525*13</f>
        <v>0</v>
      </c>
      <c r="S1525" s="7">
        <f>+R1525+Q1525+K1525</f>
        <v>0</v>
      </c>
      <c r="U1525" s="7" t="e">
        <f>T1525/C1525</f>
        <v>#DIV/0!</v>
      </c>
      <c r="X1525" s="117" t="e">
        <f>U1525*1.8</f>
        <v>#DIV/0!</v>
      </c>
      <c r="Z1525" s="17">
        <f>Y1525*8</f>
        <v>0</v>
      </c>
      <c r="AA1525" s="17">
        <f>Y1525*3.5</f>
        <v>0</v>
      </c>
      <c r="AB1525" s="17">
        <f>Y1525*0.9</f>
        <v>0</v>
      </c>
    </row>
    <row r="1527" spans="1:28" s="17" customFormat="1" x14ac:dyDescent="0.25">
      <c r="A1527" s="17">
        <v>421</v>
      </c>
      <c r="B1527" s="17">
        <v>10</v>
      </c>
      <c r="C1527" s="17">
        <v>1</v>
      </c>
      <c r="D1527" s="17" t="s">
        <v>877</v>
      </c>
      <c r="E1527" s="17" t="s">
        <v>1071</v>
      </c>
      <c r="F1527" s="17">
        <v>1.6</v>
      </c>
      <c r="G1527" s="10">
        <f>+F1527-O1527/5</f>
        <v>1.5</v>
      </c>
      <c r="H1527" s="11">
        <f>G1527*7%</f>
        <v>0.10500000000000001</v>
      </c>
      <c r="I1527" s="11">
        <f>G1527+H1527</f>
        <v>1.605</v>
      </c>
      <c r="J1527" s="17">
        <v>18</v>
      </c>
      <c r="K1527" s="7">
        <f>I1527*J1527</f>
        <v>28.89</v>
      </c>
      <c r="L1527" s="10" t="s">
        <v>30</v>
      </c>
      <c r="M1527" s="17">
        <v>32</v>
      </c>
      <c r="N1527" s="17">
        <v>0.5</v>
      </c>
      <c r="O1527" s="13">
        <v>0.5</v>
      </c>
      <c r="P1527" s="13">
        <v>200</v>
      </c>
      <c r="Q1527" s="9">
        <f>N1527*P1527</f>
        <v>100</v>
      </c>
      <c r="R1527" s="7">
        <f>G1527*13</f>
        <v>19.5</v>
      </c>
      <c r="S1527" s="7">
        <f>+R1527+Q1527+K1527</f>
        <v>148.38999999999999</v>
      </c>
      <c r="T1527" s="7">
        <f>S1527+S1528</f>
        <v>148.38999999999999</v>
      </c>
      <c r="U1527" s="7">
        <f>T1527/C1527</f>
        <v>148.38999999999999</v>
      </c>
      <c r="X1527" s="117">
        <f>U1527*1.8</f>
        <v>267.10199999999998</v>
      </c>
      <c r="Y1527" s="17">
        <v>269</v>
      </c>
      <c r="Z1527" s="17">
        <f>Y1527*8</f>
        <v>2152</v>
      </c>
      <c r="AA1527" s="17">
        <f>Y1527*3.5</f>
        <v>941.5</v>
      </c>
      <c r="AB1527" s="17">
        <f>Y1527*0.9</f>
        <v>242.1</v>
      </c>
    </row>
    <row r="1528" spans="1:28" s="17" customFormat="1" x14ac:dyDescent="0.25">
      <c r="E1528" s="17" t="s">
        <v>1072</v>
      </c>
      <c r="G1528" s="10">
        <f>+F1528-O1528/5</f>
        <v>0</v>
      </c>
      <c r="H1528" s="11">
        <f>G1528*7%</f>
        <v>0</v>
      </c>
      <c r="I1528" s="11">
        <f>G1528+H1528</f>
        <v>0</v>
      </c>
      <c r="J1528" s="13"/>
      <c r="K1528" s="7">
        <f>I1528*J1528</f>
        <v>0</v>
      </c>
      <c r="L1528" s="10"/>
      <c r="M1528" s="13"/>
      <c r="P1528" s="13"/>
      <c r="Q1528" s="9">
        <f>N1528*P1528</f>
        <v>0</v>
      </c>
      <c r="R1528" s="7">
        <f>G1528*13</f>
        <v>0</v>
      </c>
      <c r="S1528" s="7">
        <f>+R1528+Q1528+K1528</f>
        <v>0</v>
      </c>
      <c r="U1528" s="7" t="e">
        <f>T1528/C1528</f>
        <v>#DIV/0!</v>
      </c>
      <c r="X1528" s="117" t="e">
        <f>U1528*1.8</f>
        <v>#DIV/0!</v>
      </c>
      <c r="Z1528" s="17">
        <f>Y1528*8</f>
        <v>0</v>
      </c>
      <c r="AA1528" s="17">
        <f>Y1528*3.5</f>
        <v>0</v>
      </c>
      <c r="AB1528" s="17">
        <f>Y1528*0.9</f>
        <v>0</v>
      </c>
    </row>
    <row r="1530" spans="1:28" s="12" customFormat="1" x14ac:dyDescent="0.25">
      <c r="A1530" s="12">
        <v>422</v>
      </c>
      <c r="B1530" s="12">
        <v>14</v>
      </c>
      <c r="C1530" s="12">
        <v>1</v>
      </c>
      <c r="D1530" s="12" t="s">
        <v>612</v>
      </c>
      <c r="E1530" s="12" t="s">
        <v>1075</v>
      </c>
      <c r="F1530" s="12">
        <v>2.7</v>
      </c>
      <c r="G1530" s="48">
        <f>+F1530-O1530/5</f>
        <v>2.4200000000000004</v>
      </c>
      <c r="H1530" s="49">
        <f>G1530*7%</f>
        <v>0.16940000000000005</v>
      </c>
      <c r="I1530" s="49">
        <f>G1530+H1530</f>
        <v>2.5894000000000004</v>
      </c>
      <c r="J1530" s="12">
        <v>27</v>
      </c>
      <c r="K1530" s="50">
        <f>I1530*J1530</f>
        <v>69.913800000000009</v>
      </c>
      <c r="L1530" s="48" t="s">
        <v>30</v>
      </c>
      <c r="M1530" s="12">
        <v>1</v>
      </c>
      <c r="N1530" s="12">
        <v>0.74</v>
      </c>
      <c r="O1530" s="51">
        <v>1.4</v>
      </c>
      <c r="P1530" s="51">
        <v>1200</v>
      </c>
      <c r="Q1530" s="52">
        <f>N1530*P1530</f>
        <v>888</v>
      </c>
      <c r="R1530" s="50">
        <f>G1530*13</f>
        <v>31.460000000000004</v>
      </c>
      <c r="S1530" s="50">
        <f>+R1530+Q1530+K1530</f>
        <v>989.37380000000007</v>
      </c>
      <c r="T1530" s="50">
        <f>S1530+S1531</f>
        <v>1160.9738</v>
      </c>
      <c r="U1530" s="50">
        <f>T1530/C1530</f>
        <v>1160.9738</v>
      </c>
      <c r="X1530" s="124">
        <f>U1530*1.65</f>
        <v>1915.6067699999999</v>
      </c>
      <c r="Y1530" s="12">
        <v>1919</v>
      </c>
      <c r="Z1530" s="12">
        <f>Y1530*8</f>
        <v>15352</v>
      </c>
      <c r="AA1530" s="12">
        <f>Y1530*3.5</f>
        <v>6716.5</v>
      </c>
      <c r="AB1530" s="12">
        <f>Y1530*0.9</f>
        <v>1727.1000000000001</v>
      </c>
    </row>
    <row r="1531" spans="1:28" s="17" customFormat="1" x14ac:dyDescent="0.25">
      <c r="G1531" s="10">
        <f>+F1531-O1531/5</f>
        <v>0</v>
      </c>
      <c r="H1531" s="11">
        <f>G1531*7%</f>
        <v>0</v>
      </c>
      <c r="I1531" s="11">
        <f>G1531+H1531</f>
        <v>0</v>
      </c>
      <c r="J1531" s="13"/>
      <c r="K1531" s="7">
        <f>I1531*J1531</f>
        <v>0</v>
      </c>
      <c r="L1531" s="10" t="s">
        <v>30</v>
      </c>
      <c r="M1531" s="13">
        <v>14</v>
      </c>
      <c r="N1531" s="17">
        <v>0.66</v>
      </c>
      <c r="P1531" s="13">
        <v>260</v>
      </c>
      <c r="Q1531" s="9">
        <f>N1531*P1531</f>
        <v>171.6</v>
      </c>
      <c r="R1531" s="7">
        <f>G1531*13</f>
        <v>0</v>
      </c>
      <c r="S1531" s="7">
        <f>+R1531+Q1531+K1531</f>
        <v>171.6</v>
      </c>
      <c r="U1531" s="7" t="e">
        <f>T1531/C1531</f>
        <v>#DIV/0!</v>
      </c>
      <c r="X1531" s="117" t="e">
        <f>U1531*1.8</f>
        <v>#DIV/0!</v>
      </c>
      <c r="Z1531" s="17">
        <f>Y1531*8</f>
        <v>0</v>
      </c>
      <c r="AA1531" s="17">
        <f>Y1531*3.5</f>
        <v>0</v>
      </c>
      <c r="AB1531" s="17">
        <f>Y1531*0.9</f>
        <v>0</v>
      </c>
    </row>
    <row r="1533" spans="1:28" s="17" customFormat="1" x14ac:dyDescent="0.25">
      <c r="A1533" s="17">
        <v>423</v>
      </c>
      <c r="B1533" s="17">
        <v>10</v>
      </c>
      <c r="C1533" s="17">
        <v>1</v>
      </c>
      <c r="D1533" s="17" t="s">
        <v>877</v>
      </c>
      <c r="E1533" s="17" t="s">
        <v>1077</v>
      </c>
      <c r="F1533" s="17">
        <v>3.5</v>
      </c>
      <c r="G1533" s="10">
        <f>+F1533-O1533/5</f>
        <v>3.45</v>
      </c>
      <c r="H1533" s="11">
        <f>G1533*7%</f>
        <v>0.24150000000000005</v>
      </c>
      <c r="I1533" s="11">
        <f>G1533+H1533</f>
        <v>3.6915000000000004</v>
      </c>
      <c r="J1533" s="17">
        <v>18</v>
      </c>
      <c r="K1533" s="7">
        <f>I1533*J1533</f>
        <v>66.447000000000003</v>
      </c>
      <c r="L1533" s="10" t="s">
        <v>30</v>
      </c>
      <c r="M1533" s="17">
        <v>84</v>
      </c>
      <c r="N1533" s="17">
        <v>0.25</v>
      </c>
      <c r="O1533" s="13">
        <v>0.25</v>
      </c>
      <c r="P1533" s="13">
        <v>110</v>
      </c>
      <c r="Q1533" s="9">
        <f>N1533*P1533</f>
        <v>27.5</v>
      </c>
      <c r="R1533" s="7">
        <f>G1533*13</f>
        <v>44.85</v>
      </c>
      <c r="S1533" s="7">
        <f>+R1533+Q1533+K1533</f>
        <v>138.797</v>
      </c>
      <c r="T1533" s="7">
        <f>S1533+S1534</f>
        <v>138.797</v>
      </c>
      <c r="U1533" s="7">
        <f>T1533/C1533</f>
        <v>138.797</v>
      </c>
      <c r="X1533" s="117">
        <f>U1533*1.8</f>
        <v>249.83459999999999</v>
      </c>
      <c r="Y1533" s="17">
        <v>249</v>
      </c>
      <c r="Z1533" s="17">
        <f>Y1533*8</f>
        <v>1992</v>
      </c>
      <c r="AA1533" s="17">
        <f>Y1533*3.5</f>
        <v>871.5</v>
      </c>
      <c r="AB1533" s="17">
        <f>Y1533*0.9</f>
        <v>224.1</v>
      </c>
    </row>
    <row r="1534" spans="1:28" s="17" customFormat="1" x14ac:dyDescent="0.25">
      <c r="E1534" s="17" t="s">
        <v>1076</v>
      </c>
      <c r="G1534" s="10">
        <f>+F1534-O1534/5</f>
        <v>0</v>
      </c>
      <c r="H1534" s="11">
        <f>G1534*7%</f>
        <v>0</v>
      </c>
      <c r="I1534" s="11">
        <f>G1534+H1534</f>
        <v>0</v>
      </c>
      <c r="J1534" s="13"/>
      <c r="K1534" s="7">
        <f>I1534*J1534</f>
        <v>0</v>
      </c>
      <c r="L1534" s="10"/>
      <c r="M1534" s="13"/>
      <c r="P1534" s="13"/>
      <c r="Q1534" s="9">
        <f>N1534*P1534</f>
        <v>0</v>
      </c>
      <c r="R1534" s="7">
        <f>G1534*13</f>
        <v>0</v>
      </c>
      <c r="S1534" s="7">
        <f>+R1534+Q1534+K1534</f>
        <v>0</v>
      </c>
      <c r="U1534" s="7" t="e">
        <f>T1534/C1534</f>
        <v>#DIV/0!</v>
      </c>
      <c r="X1534" s="117" t="e">
        <f>U1534*1.8</f>
        <v>#DIV/0!</v>
      </c>
      <c r="Z1534" s="17">
        <f>Y1534*8</f>
        <v>0</v>
      </c>
      <c r="AA1534" s="17">
        <f>Y1534*3.5</f>
        <v>0</v>
      </c>
      <c r="AB1534" s="17">
        <f>Y1534*0.9</f>
        <v>0</v>
      </c>
    </row>
    <row r="1536" spans="1:28" s="17" customFormat="1" x14ac:dyDescent="0.25">
      <c r="A1536" s="17">
        <v>424</v>
      </c>
      <c r="B1536" s="17">
        <v>10</v>
      </c>
      <c r="C1536" s="17">
        <v>1</v>
      </c>
      <c r="D1536" s="17" t="s">
        <v>877</v>
      </c>
      <c r="E1536" s="17" t="s">
        <v>1078</v>
      </c>
      <c r="F1536" s="17">
        <v>3.8</v>
      </c>
      <c r="G1536" s="10">
        <f>+F1536-O1536/5</f>
        <v>3.7399999999999998</v>
      </c>
      <c r="H1536" s="11">
        <f>G1536*7%</f>
        <v>0.26180000000000003</v>
      </c>
      <c r="I1536" s="11">
        <f>G1536+H1536</f>
        <v>4.0017999999999994</v>
      </c>
      <c r="J1536" s="17">
        <v>18</v>
      </c>
      <c r="K1536" s="7">
        <f>I1536*J1536</f>
        <v>72.032399999999996</v>
      </c>
      <c r="L1536" s="10" t="s">
        <v>30</v>
      </c>
      <c r="M1536" s="17">
        <v>112</v>
      </c>
      <c r="N1536" s="17">
        <v>0.3</v>
      </c>
      <c r="O1536" s="13">
        <v>0.3</v>
      </c>
      <c r="P1536" s="13">
        <v>110</v>
      </c>
      <c r="Q1536" s="9">
        <f>N1536*P1536</f>
        <v>33</v>
      </c>
      <c r="R1536" s="7">
        <f>G1536*13</f>
        <v>48.62</v>
      </c>
      <c r="S1536" s="7">
        <f>+R1536+Q1536+K1536</f>
        <v>153.6524</v>
      </c>
      <c r="T1536" s="7">
        <f>S1536+S1537</f>
        <v>153.6524</v>
      </c>
      <c r="U1536" s="7">
        <f>T1536/C1536</f>
        <v>153.6524</v>
      </c>
      <c r="X1536" s="117">
        <f>U1536*1.8</f>
        <v>276.57432</v>
      </c>
      <c r="Y1536" s="17">
        <v>279</v>
      </c>
      <c r="Z1536" s="17">
        <f>Y1536*8</f>
        <v>2232</v>
      </c>
      <c r="AA1536" s="17">
        <f>Y1536*3.5</f>
        <v>976.5</v>
      </c>
      <c r="AB1536" s="17">
        <f>Y1536*0.9</f>
        <v>251.1</v>
      </c>
    </row>
    <row r="1537" spans="1:28" s="17" customFormat="1" x14ac:dyDescent="0.25">
      <c r="E1537" s="17" t="s">
        <v>1079</v>
      </c>
      <c r="G1537" s="10">
        <f>+F1537-O1537/5</f>
        <v>0</v>
      </c>
      <c r="H1537" s="11">
        <f>G1537*7%</f>
        <v>0</v>
      </c>
      <c r="I1537" s="11">
        <f>G1537+H1537</f>
        <v>0</v>
      </c>
      <c r="J1537" s="13"/>
      <c r="K1537" s="7">
        <f>I1537*J1537</f>
        <v>0</v>
      </c>
      <c r="L1537" s="10"/>
      <c r="M1537" s="13"/>
      <c r="P1537" s="13"/>
      <c r="Q1537" s="9">
        <f>N1537*P1537</f>
        <v>0</v>
      </c>
      <c r="R1537" s="7">
        <f>G1537*13</f>
        <v>0</v>
      </c>
      <c r="S1537" s="7">
        <f>+R1537+Q1537+K1537</f>
        <v>0</v>
      </c>
      <c r="U1537" s="7" t="e">
        <f>T1537/C1537</f>
        <v>#DIV/0!</v>
      </c>
      <c r="X1537" s="117" t="e">
        <f>U1537*1.8</f>
        <v>#DIV/0!</v>
      </c>
      <c r="Z1537" s="17">
        <f>Y1537*8</f>
        <v>0</v>
      </c>
      <c r="AA1537" s="17">
        <f>Y1537*3.5</f>
        <v>0</v>
      </c>
      <c r="AB1537" s="17">
        <f>Y1537*0.9</f>
        <v>0</v>
      </c>
    </row>
    <row r="1539" spans="1:28" s="17" customFormat="1" x14ac:dyDescent="0.25">
      <c r="A1539" s="17">
        <v>425</v>
      </c>
      <c r="B1539" s="17">
        <v>10</v>
      </c>
      <c r="C1539" s="17">
        <v>1</v>
      </c>
      <c r="D1539" s="17" t="s">
        <v>877</v>
      </c>
      <c r="E1539" s="17" t="s">
        <v>1080</v>
      </c>
      <c r="F1539" s="17">
        <v>4.8</v>
      </c>
      <c r="G1539" s="10">
        <f>+F1539-O1539/5</f>
        <v>4.7</v>
      </c>
      <c r="H1539" s="11">
        <f>G1539*7%</f>
        <v>0.32900000000000007</v>
      </c>
      <c r="I1539" s="11">
        <f>G1539+H1539</f>
        <v>5.0289999999999999</v>
      </c>
      <c r="J1539" s="17">
        <v>18</v>
      </c>
      <c r="K1539" s="7">
        <f>I1539*J1539</f>
        <v>90.521999999999991</v>
      </c>
      <c r="L1539" s="10" t="s">
        <v>30</v>
      </c>
      <c r="M1539" s="17">
        <v>168</v>
      </c>
      <c r="N1539" s="17">
        <v>0.5</v>
      </c>
      <c r="O1539" s="13">
        <v>0.5</v>
      </c>
      <c r="P1539" s="13">
        <v>110</v>
      </c>
      <c r="Q1539" s="9">
        <f>N1539*P1539</f>
        <v>55</v>
      </c>
      <c r="R1539" s="7">
        <f>G1539*13</f>
        <v>61.1</v>
      </c>
      <c r="S1539" s="7">
        <f>+R1539+Q1539+K1539</f>
        <v>206.62199999999999</v>
      </c>
      <c r="T1539" s="7">
        <f>S1539+S1540</f>
        <v>206.62199999999999</v>
      </c>
      <c r="U1539" s="7">
        <f>T1539/C1539</f>
        <v>206.62199999999999</v>
      </c>
      <c r="X1539" s="117">
        <f>U1539*1.8</f>
        <v>371.9196</v>
      </c>
      <c r="Y1539" s="17">
        <v>369</v>
      </c>
      <c r="Z1539" s="17">
        <f>Y1539*8</f>
        <v>2952</v>
      </c>
      <c r="AA1539" s="17">
        <f>Y1539*3.5</f>
        <v>1291.5</v>
      </c>
      <c r="AB1539" s="17">
        <f>Y1539*0.9</f>
        <v>332.1</v>
      </c>
    </row>
    <row r="1540" spans="1:28" s="17" customFormat="1" x14ac:dyDescent="0.25">
      <c r="E1540" s="17" t="s">
        <v>1081</v>
      </c>
      <c r="G1540" s="10">
        <f>+F1540-O1540/5</f>
        <v>0</v>
      </c>
      <c r="H1540" s="11">
        <f>G1540*7%</f>
        <v>0</v>
      </c>
      <c r="I1540" s="11">
        <f>G1540+H1540</f>
        <v>0</v>
      </c>
      <c r="J1540" s="13"/>
      <c r="K1540" s="7">
        <f>I1540*J1540</f>
        <v>0</v>
      </c>
      <c r="L1540" s="10"/>
      <c r="M1540" s="13"/>
      <c r="P1540" s="13"/>
      <c r="Q1540" s="9">
        <f>N1540*P1540</f>
        <v>0</v>
      </c>
      <c r="R1540" s="7">
        <f>G1540*13</f>
        <v>0</v>
      </c>
      <c r="S1540" s="7">
        <f>+R1540+Q1540+K1540</f>
        <v>0</v>
      </c>
      <c r="U1540" s="7" t="e">
        <f>T1540/C1540</f>
        <v>#DIV/0!</v>
      </c>
      <c r="X1540" s="117" t="e">
        <f>U1540*1.8</f>
        <v>#DIV/0!</v>
      </c>
      <c r="Z1540" s="17">
        <f>Y1540*8</f>
        <v>0</v>
      </c>
      <c r="AA1540" s="17">
        <f>Y1540*3.5</f>
        <v>0</v>
      </c>
      <c r="AB1540" s="17">
        <f>Y1540*0.9</f>
        <v>0</v>
      </c>
    </row>
    <row r="1542" spans="1:28" s="17" customFormat="1" x14ac:dyDescent="0.25">
      <c r="A1542" s="17">
        <v>426</v>
      </c>
      <c r="B1542" s="17">
        <v>10</v>
      </c>
      <c r="C1542" s="17">
        <v>1</v>
      </c>
      <c r="D1542" s="17" t="s">
        <v>622</v>
      </c>
      <c r="E1542" s="17" t="s">
        <v>1082</v>
      </c>
      <c r="F1542" s="17">
        <v>5.7</v>
      </c>
      <c r="G1542" s="10">
        <f>+F1542-O1542/5</f>
        <v>5.59</v>
      </c>
      <c r="H1542" s="11">
        <f>G1542*7%</f>
        <v>0.39130000000000004</v>
      </c>
      <c r="I1542" s="11">
        <f>G1542+H1542</f>
        <v>5.9813000000000001</v>
      </c>
      <c r="J1542" s="17">
        <v>18</v>
      </c>
      <c r="K1542" s="7">
        <f>I1542*J1542</f>
        <v>107.6634</v>
      </c>
      <c r="L1542" s="10" t="s">
        <v>30</v>
      </c>
      <c r="M1542" s="17">
        <v>196</v>
      </c>
      <c r="N1542" s="17">
        <v>0.55000000000000004</v>
      </c>
      <c r="O1542" s="13">
        <v>0.55000000000000004</v>
      </c>
      <c r="P1542" s="13">
        <v>110</v>
      </c>
      <c r="Q1542" s="9">
        <f>N1542*P1542</f>
        <v>60.500000000000007</v>
      </c>
      <c r="R1542" s="7">
        <f>G1542*13</f>
        <v>72.67</v>
      </c>
      <c r="S1542" s="7">
        <f>+R1542+Q1542+K1542</f>
        <v>240.83340000000001</v>
      </c>
      <c r="T1542" s="7">
        <f>S1542+S1543</f>
        <v>240.83340000000001</v>
      </c>
      <c r="U1542" s="7">
        <f>T1542/C1542</f>
        <v>240.83340000000001</v>
      </c>
      <c r="X1542" s="117">
        <f>U1542*1.8</f>
        <v>433.50012000000004</v>
      </c>
      <c r="Y1542" s="17">
        <v>429</v>
      </c>
      <c r="Z1542" s="17">
        <f>Y1542*8</f>
        <v>3432</v>
      </c>
      <c r="AA1542" s="17">
        <f>Y1542*3.5</f>
        <v>1501.5</v>
      </c>
      <c r="AB1542" s="17">
        <f>Y1542*0.9</f>
        <v>386.1</v>
      </c>
    </row>
    <row r="1543" spans="1:28" s="17" customFormat="1" x14ac:dyDescent="0.25">
      <c r="E1543" s="17" t="s">
        <v>1083</v>
      </c>
      <c r="G1543" s="10">
        <f>+F1543-O1543/5</f>
        <v>0</v>
      </c>
      <c r="H1543" s="11">
        <f>G1543*7%</f>
        <v>0</v>
      </c>
      <c r="I1543" s="11">
        <f>G1543+H1543</f>
        <v>0</v>
      </c>
      <c r="J1543" s="13"/>
      <c r="K1543" s="7">
        <f>I1543*J1543</f>
        <v>0</v>
      </c>
      <c r="L1543" s="10"/>
      <c r="M1543" s="13"/>
      <c r="P1543" s="13"/>
      <c r="Q1543" s="9">
        <f>N1543*P1543</f>
        <v>0</v>
      </c>
      <c r="R1543" s="7">
        <f>G1543*13</f>
        <v>0</v>
      </c>
      <c r="S1543" s="7">
        <f>+R1543+Q1543+K1543</f>
        <v>0</v>
      </c>
      <c r="U1543" s="7" t="e">
        <f>T1543/C1543</f>
        <v>#DIV/0!</v>
      </c>
      <c r="X1543" s="117" t="e">
        <f>U1543*1.8</f>
        <v>#DIV/0!</v>
      </c>
      <c r="Z1543" s="17">
        <f>Y1543*8</f>
        <v>0</v>
      </c>
      <c r="AA1543" s="17">
        <f>Y1543*3.5</f>
        <v>0</v>
      </c>
      <c r="AB1543" s="17">
        <f>Y1543*0.9</f>
        <v>0</v>
      </c>
    </row>
    <row r="1545" spans="1:28" s="17" customFormat="1" x14ac:dyDescent="0.25">
      <c r="A1545" s="17">
        <v>427</v>
      </c>
      <c r="B1545" s="17">
        <v>10</v>
      </c>
      <c r="C1545" s="17">
        <v>1</v>
      </c>
      <c r="D1545" s="17" t="s">
        <v>877</v>
      </c>
      <c r="E1545" s="17" t="s">
        <v>1084</v>
      </c>
      <c r="F1545" s="17">
        <v>1.5</v>
      </c>
      <c r="G1545" s="10">
        <f>+F1545-O1545/5</f>
        <v>1.47</v>
      </c>
      <c r="H1545" s="11">
        <f>G1545*7%</f>
        <v>0.10290000000000001</v>
      </c>
      <c r="I1545" s="11">
        <f>G1545+H1545</f>
        <v>1.5729</v>
      </c>
      <c r="J1545" s="17">
        <v>18</v>
      </c>
      <c r="K1545" s="7">
        <f>I1545*J1545</f>
        <v>28.312200000000001</v>
      </c>
      <c r="L1545" s="10" t="s">
        <v>30</v>
      </c>
      <c r="M1545" s="17">
        <v>42</v>
      </c>
      <c r="N1545" s="17">
        <v>0.15</v>
      </c>
      <c r="O1545" s="13">
        <v>0.15</v>
      </c>
      <c r="P1545" s="13">
        <v>110</v>
      </c>
      <c r="Q1545" s="9">
        <f>N1545*P1545</f>
        <v>16.5</v>
      </c>
      <c r="R1545" s="7">
        <f>G1545*13</f>
        <v>19.11</v>
      </c>
      <c r="S1545" s="7">
        <f>+R1545+Q1545+K1545</f>
        <v>63.922200000000004</v>
      </c>
      <c r="T1545" s="7">
        <f>S1545+S1546</f>
        <v>63.922200000000004</v>
      </c>
      <c r="U1545" s="7">
        <f>T1545/C1545</f>
        <v>63.922200000000004</v>
      </c>
      <c r="X1545" s="117">
        <f>U1545*1.8</f>
        <v>115.05996</v>
      </c>
      <c r="Y1545" s="17">
        <v>119</v>
      </c>
      <c r="Z1545" s="17">
        <f>Y1545*8</f>
        <v>952</v>
      </c>
      <c r="AA1545" s="17">
        <f>Y1545*3.5</f>
        <v>416.5</v>
      </c>
      <c r="AB1545" s="17">
        <f>Y1545*0.9</f>
        <v>107.10000000000001</v>
      </c>
    </row>
    <row r="1546" spans="1:28" s="17" customFormat="1" x14ac:dyDescent="0.25">
      <c r="E1546" s="17" t="s">
        <v>1085</v>
      </c>
      <c r="G1546" s="10">
        <f>+F1546-O1546/5</f>
        <v>0</v>
      </c>
      <c r="H1546" s="11">
        <f>G1546*7%</f>
        <v>0</v>
      </c>
      <c r="I1546" s="11">
        <f>G1546+H1546</f>
        <v>0</v>
      </c>
      <c r="J1546" s="13"/>
      <c r="K1546" s="7">
        <f>I1546*J1546</f>
        <v>0</v>
      </c>
      <c r="L1546" s="10"/>
      <c r="M1546" s="13"/>
      <c r="P1546" s="13"/>
      <c r="Q1546" s="9">
        <f>N1546*P1546</f>
        <v>0</v>
      </c>
      <c r="R1546" s="7">
        <f>G1546*13</f>
        <v>0</v>
      </c>
      <c r="S1546" s="7">
        <f>+R1546+Q1546+K1546</f>
        <v>0</v>
      </c>
      <c r="U1546" s="7" t="e">
        <f>T1546/C1546</f>
        <v>#DIV/0!</v>
      </c>
      <c r="X1546" s="117" t="e">
        <f>U1546*1.8</f>
        <v>#DIV/0!</v>
      </c>
      <c r="Z1546" s="17">
        <f>Y1546*8</f>
        <v>0</v>
      </c>
      <c r="AA1546" s="17">
        <f>Y1546*3.5</f>
        <v>0</v>
      </c>
      <c r="AB1546" s="17">
        <f>Y1546*0.9</f>
        <v>0</v>
      </c>
    </row>
    <row r="1548" spans="1:28" s="129" customFormat="1" x14ac:dyDescent="0.25">
      <c r="A1548" s="129">
        <v>428</v>
      </c>
      <c r="B1548" s="129">
        <v>14</v>
      </c>
      <c r="C1548" s="129">
        <v>1</v>
      </c>
      <c r="D1548" s="129" t="s">
        <v>877</v>
      </c>
      <c r="E1548" s="129" t="s">
        <v>1087</v>
      </c>
      <c r="F1548" s="129">
        <v>1.8</v>
      </c>
      <c r="G1548" s="130">
        <f>+F1548-O1548/5</f>
        <v>1.77</v>
      </c>
      <c r="H1548" s="131">
        <f>G1548*7%</f>
        <v>0.12390000000000001</v>
      </c>
      <c r="I1548" s="131">
        <f>G1548+H1548</f>
        <v>1.8938999999999999</v>
      </c>
      <c r="J1548" s="129">
        <v>27</v>
      </c>
      <c r="K1548" s="132">
        <f>I1548*J1548</f>
        <v>51.135300000000001</v>
      </c>
      <c r="L1548" s="130" t="s">
        <v>30</v>
      </c>
      <c r="M1548" s="129">
        <v>32</v>
      </c>
      <c r="N1548" s="129">
        <v>0.15</v>
      </c>
      <c r="O1548" s="133">
        <v>0.15</v>
      </c>
      <c r="P1548" s="133">
        <v>185</v>
      </c>
      <c r="Q1548" s="134">
        <f>N1548*P1548</f>
        <v>27.75</v>
      </c>
      <c r="R1548" s="132">
        <f>G1548*13</f>
        <v>23.01</v>
      </c>
      <c r="S1548" s="132">
        <f>+R1548+Q1548+K1548</f>
        <v>101.89530000000001</v>
      </c>
      <c r="T1548" s="132">
        <f>S1548+S1549</f>
        <v>101.89530000000001</v>
      </c>
      <c r="U1548" s="132">
        <f>T1548/C1548</f>
        <v>101.89530000000001</v>
      </c>
      <c r="X1548" s="135">
        <f>U1548*1.8</f>
        <v>183.41154</v>
      </c>
      <c r="Y1548" s="129">
        <v>179</v>
      </c>
      <c r="Z1548" s="129">
        <f>Y1548*8</f>
        <v>1432</v>
      </c>
      <c r="AA1548" s="129">
        <f>Y1548*3.5</f>
        <v>626.5</v>
      </c>
      <c r="AB1548" s="129">
        <f>Y1548*0.9</f>
        <v>161.1</v>
      </c>
    </row>
    <row r="1549" spans="1:28" s="17" customFormat="1" x14ac:dyDescent="0.25">
      <c r="E1549" s="17" t="s">
        <v>1086</v>
      </c>
      <c r="G1549" s="10">
        <f>+F1549-O1549/5</f>
        <v>0</v>
      </c>
      <c r="H1549" s="11">
        <f>G1549*7%</f>
        <v>0</v>
      </c>
      <c r="I1549" s="11">
        <f>G1549+H1549</f>
        <v>0</v>
      </c>
      <c r="J1549" s="13"/>
      <c r="K1549" s="7">
        <f>I1549*J1549</f>
        <v>0</v>
      </c>
      <c r="L1549" s="10"/>
      <c r="M1549" s="13"/>
      <c r="P1549" s="13"/>
      <c r="Q1549" s="9">
        <f>N1549*P1549</f>
        <v>0</v>
      </c>
      <c r="R1549" s="7">
        <f>G1549*13</f>
        <v>0</v>
      </c>
      <c r="S1549" s="7">
        <f>+R1549+Q1549+K1549</f>
        <v>0</v>
      </c>
      <c r="U1549" s="7" t="e">
        <f>T1549/C1549</f>
        <v>#DIV/0!</v>
      </c>
      <c r="X1549" s="117" t="e">
        <f>U1549*1.8</f>
        <v>#DIV/0!</v>
      </c>
      <c r="Z1549" s="17">
        <f>Y1549*8</f>
        <v>0</v>
      </c>
      <c r="AA1549" s="17">
        <f>Y1549*3.5</f>
        <v>0</v>
      </c>
      <c r="AB1549" s="17">
        <f>Y1549*0.9</f>
        <v>0</v>
      </c>
    </row>
    <row r="1551" spans="1:28" s="129" customFormat="1" x14ac:dyDescent="0.25">
      <c r="A1551" s="129">
        <v>429</v>
      </c>
      <c r="B1551" s="129">
        <v>925</v>
      </c>
      <c r="C1551" s="129">
        <v>1</v>
      </c>
      <c r="D1551" s="129" t="s">
        <v>877</v>
      </c>
      <c r="E1551" s="129" t="s">
        <v>1089</v>
      </c>
      <c r="F1551" s="129">
        <v>1.2</v>
      </c>
      <c r="G1551" s="130">
        <f>+F1551-O1551/5</f>
        <v>1.1559999999999999</v>
      </c>
      <c r="H1551" s="131">
        <f>G1551*7%</f>
        <v>8.0920000000000006E-2</v>
      </c>
      <c r="I1551" s="131">
        <f>G1551+H1551</f>
        <v>1.23692</v>
      </c>
      <c r="J1551" s="129">
        <v>1</v>
      </c>
      <c r="K1551" s="132">
        <f>I1551*J1551</f>
        <v>1.23692</v>
      </c>
      <c r="L1551" s="130" t="s">
        <v>30</v>
      </c>
      <c r="M1551" s="129">
        <v>44</v>
      </c>
      <c r="N1551" s="129">
        <v>0.22</v>
      </c>
      <c r="O1551" s="133">
        <v>0.22</v>
      </c>
      <c r="P1551" s="133">
        <v>85</v>
      </c>
      <c r="Q1551" s="134">
        <f>N1551*P1551</f>
        <v>18.7</v>
      </c>
      <c r="R1551" s="132">
        <f>G1551*6</f>
        <v>6.9359999999999999</v>
      </c>
      <c r="S1551" s="132">
        <f>+R1551+Q1551+K1551</f>
        <v>26.872920000000001</v>
      </c>
      <c r="T1551" s="132">
        <f>S1551+S1552</f>
        <v>26.872920000000001</v>
      </c>
      <c r="U1551" s="132">
        <f>T1551/C1551</f>
        <v>26.872920000000001</v>
      </c>
      <c r="X1551" s="135">
        <f>U1551*1.8</f>
        <v>48.371256000000002</v>
      </c>
      <c r="Y1551" s="129">
        <v>49</v>
      </c>
      <c r="Z1551" s="129">
        <f>Y1551*8</f>
        <v>392</v>
      </c>
      <c r="AA1551" s="129">
        <f>Y1551*3.5</f>
        <v>171.5</v>
      </c>
      <c r="AB1551" s="129">
        <f>Y1551*0.9</f>
        <v>44.1</v>
      </c>
    </row>
    <row r="1552" spans="1:28" s="17" customFormat="1" x14ac:dyDescent="0.25">
      <c r="E1552" s="17" t="s">
        <v>1088</v>
      </c>
      <c r="G1552" s="10">
        <f>+F1552-O1552/5</f>
        <v>0</v>
      </c>
      <c r="H1552" s="11">
        <f>G1552*7%</f>
        <v>0</v>
      </c>
      <c r="I1552" s="11">
        <f>G1552+H1552</f>
        <v>0</v>
      </c>
      <c r="J1552" s="13"/>
      <c r="K1552" s="7">
        <f>I1552*J1552</f>
        <v>0</v>
      </c>
      <c r="L1552" s="10"/>
      <c r="M1552" s="13"/>
      <c r="P1552" s="13"/>
      <c r="Q1552" s="9">
        <f>N1552*P1552</f>
        <v>0</v>
      </c>
      <c r="R1552" s="7">
        <f>G1552*13</f>
        <v>0</v>
      </c>
      <c r="S1552" s="7">
        <f>+R1552+Q1552+K1552</f>
        <v>0</v>
      </c>
      <c r="U1552" s="7" t="e">
        <f>T1552/C1552</f>
        <v>#DIV/0!</v>
      </c>
      <c r="X1552" s="117" t="e">
        <f>U1552*1.8</f>
        <v>#DIV/0!</v>
      </c>
      <c r="Z1552" s="17">
        <f>Y1552*8</f>
        <v>0</v>
      </c>
      <c r="AA1552" s="17">
        <f>Y1552*3.5</f>
        <v>0</v>
      </c>
      <c r="AB1552" s="17">
        <f>Y1552*0.9</f>
        <v>0</v>
      </c>
    </row>
    <row r="1554" spans="1:28" s="16" customFormat="1" x14ac:dyDescent="0.25">
      <c r="A1554" s="16">
        <v>430</v>
      </c>
      <c r="B1554" s="16">
        <v>14</v>
      </c>
      <c r="C1554" s="16">
        <v>1</v>
      </c>
      <c r="D1554" s="16" t="s">
        <v>612</v>
      </c>
      <c r="E1554" s="16" t="s">
        <v>1090</v>
      </c>
      <c r="F1554" s="16">
        <v>3.5</v>
      </c>
      <c r="G1554" s="72">
        <f>+F1554-O1554/5</f>
        <v>3.4</v>
      </c>
      <c r="H1554" s="73">
        <f>G1554*7%</f>
        <v>0.23800000000000002</v>
      </c>
      <c r="I1554" s="73">
        <f>G1554+H1554</f>
        <v>3.6379999999999999</v>
      </c>
      <c r="J1554" s="16">
        <v>27</v>
      </c>
      <c r="K1554" s="74">
        <f>I1554*J1554</f>
        <v>98.225999999999999</v>
      </c>
      <c r="L1554" s="72" t="s">
        <v>30</v>
      </c>
      <c r="M1554" s="16">
        <v>12</v>
      </c>
      <c r="N1554" s="16">
        <v>0.5</v>
      </c>
      <c r="O1554" s="75">
        <v>0.5</v>
      </c>
      <c r="P1554" s="75">
        <v>260</v>
      </c>
      <c r="Q1554" s="76">
        <f>N1554*P1554</f>
        <v>130</v>
      </c>
      <c r="R1554" s="74">
        <f>G1554*13</f>
        <v>44.199999999999996</v>
      </c>
      <c r="S1554" s="74">
        <f>+R1554+Q1554+K1554</f>
        <v>272.42599999999999</v>
      </c>
      <c r="T1554" s="74">
        <f>S1554+S1555</f>
        <v>272.42599999999999</v>
      </c>
      <c r="U1554" s="74">
        <f>T1554/C1554</f>
        <v>272.42599999999999</v>
      </c>
      <c r="X1554" s="123">
        <f>U1554*1.8</f>
        <v>490.36680000000001</v>
      </c>
      <c r="Y1554" s="16">
        <v>489</v>
      </c>
      <c r="Z1554" s="16">
        <f>Y1554*8</f>
        <v>3912</v>
      </c>
      <c r="AA1554" s="16">
        <f>Y1554*3.5</f>
        <v>1711.5</v>
      </c>
      <c r="AB1554" s="16">
        <f>Y1554*0.9</f>
        <v>440.1</v>
      </c>
    </row>
    <row r="1555" spans="1:28" s="17" customFormat="1" x14ac:dyDescent="0.25">
      <c r="E1555" s="18" t="s">
        <v>1091</v>
      </c>
      <c r="G1555" s="10">
        <f>+F1555-O1555/5</f>
        <v>0</v>
      </c>
      <c r="H1555" s="11">
        <f>G1555*7%</f>
        <v>0</v>
      </c>
      <c r="I1555" s="11">
        <f>G1555+H1555</f>
        <v>0</v>
      </c>
      <c r="J1555" s="13"/>
      <c r="K1555" s="7">
        <f>I1555*J1555</f>
        <v>0</v>
      </c>
      <c r="L1555" s="10" t="s">
        <v>30</v>
      </c>
      <c r="M1555" s="13"/>
      <c r="P1555" s="13"/>
      <c r="Q1555" s="9">
        <f>N1555*P1555</f>
        <v>0</v>
      </c>
      <c r="R1555" s="7">
        <f>G1555*13</f>
        <v>0</v>
      </c>
      <c r="S1555" s="7">
        <f>+R1555+Q1555+K1555</f>
        <v>0</v>
      </c>
      <c r="U1555" s="7" t="e">
        <f>T1555/B1555</f>
        <v>#DIV/0!</v>
      </c>
      <c r="X1555" s="117" t="e">
        <f>U1555*1.8</f>
        <v>#DIV/0!</v>
      </c>
      <c r="Z1555" s="17">
        <f>Y1555*8</f>
        <v>0</v>
      </c>
      <c r="AA1555" s="17">
        <f>Y1555*3.5</f>
        <v>0</v>
      </c>
      <c r="AB1555" s="17">
        <f>Y1555*0.9</f>
        <v>0</v>
      </c>
    </row>
    <row r="1557" spans="1:28" s="16" customFormat="1" x14ac:dyDescent="0.25">
      <c r="A1557" s="16">
        <v>431</v>
      </c>
      <c r="B1557" s="16">
        <v>14</v>
      </c>
      <c r="C1557" s="16">
        <v>1</v>
      </c>
      <c r="D1557" s="16" t="s">
        <v>642</v>
      </c>
      <c r="E1557" s="16" t="s">
        <v>1092</v>
      </c>
      <c r="F1557" s="16">
        <v>4</v>
      </c>
      <c r="G1557" s="72">
        <f>+F1557-O1557/5</f>
        <v>3.94</v>
      </c>
      <c r="H1557" s="73">
        <f>G1557*7%</f>
        <v>0.27580000000000005</v>
      </c>
      <c r="I1557" s="73">
        <f>G1557+H1557</f>
        <v>4.2157999999999998</v>
      </c>
      <c r="J1557" s="16">
        <v>27</v>
      </c>
      <c r="K1557" s="74">
        <f>I1557*J1557</f>
        <v>113.8266</v>
      </c>
      <c r="L1557" s="72" t="s">
        <v>30</v>
      </c>
      <c r="M1557" s="16">
        <v>80</v>
      </c>
      <c r="N1557" s="16">
        <v>0.3</v>
      </c>
      <c r="O1557" s="75">
        <v>0.3</v>
      </c>
      <c r="P1557" s="75">
        <v>120</v>
      </c>
      <c r="Q1557" s="76">
        <f>N1557*P1557</f>
        <v>36</v>
      </c>
      <c r="R1557" s="74">
        <f>G1557*13</f>
        <v>51.22</v>
      </c>
      <c r="S1557" s="74">
        <f>+R1557+Q1557+K1557</f>
        <v>201.04660000000001</v>
      </c>
      <c r="T1557" s="74">
        <f>S1557+S1558</f>
        <v>201.04660000000001</v>
      </c>
      <c r="U1557" s="74">
        <f>T1557/C1557</f>
        <v>201.04660000000001</v>
      </c>
      <c r="X1557" s="123">
        <f>U1557*1.8</f>
        <v>361.88388000000003</v>
      </c>
      <c r="Y1557" s="16">
        <v>359</v>
      </c>
      <c r="Z1557" s="16">
        <f>Y1557*8</f>
        <v>2872</v>
      </c>
      <c r="AA1557" s="16">
        <f>Y1557*3.5</f>
        <v>1256.5</v>
      </c>
      <c r="AB1557" s="16">
        <f>Y1557*0.9</f>
        <v>323.10000000000002</v>
      </c>
    </row>
    <row r="1558" spans="1:28" s="17" customFormat="1" x14ac:dyDescent="0.25">
      <c r="E1558" s="18" t="s">
        <v>1093</v>
      </c>
      <c r="G1558" s="10">
        <f>+F1558-O1558/5</f>
        <v>0</v>
      </c>
      <c r="H1558" s="11">
        <f>G1558*7%</f>
        <v>0</v>
      </c>
      <c r="I1558" s="11">
        <f>G1558+H1558</f>
        <v>0</v>
      </c>
      <c r="J1558" s="13"/>
      <c r="K1558" s="7">
        <f>I1558*J1558</f>
        <v>0</v>
      </c>
      <c r="L1558" s="10" t="s">
        <v>30</v>
      </c>
      <c r="M1558" s="13"/>
      <c r="P1558" s="13"/>
      <c r="Q1558" s="9">
        <f>N1558*P1558</f>
        <v>0</v>
      </c>
      <c r="R1558" s="7">
        <f>G1558*13</f>
        <v>0</v>
      </c>
      <c r="S1558" s="7">
        <f>+R1558+Q1558+K1558</f>
        <v>0</v>
      </c>
      <c r="U1558" s="7" t="e">
        <f>T1558/B1558</f>
        <v>#DIV/0!</v>
      </c>
      <c r="X1558" s="117" t="e">
        <f>U1558*1.8</f>
        <v>#DIV/0!</v>
      </c>
      <c r="Z1558" s="17">
        <f>Y1558*8</f>
        <v>0</v>
      </c>
      <c r="AA1558" s="17">
        <f>Y1558*3.5</f>
        <v>0</v>
      </c>
      <c r="AB1558" s="17">
        <f>Y1558*0.9</f>
        <v>0</v>
      </c>
    </row>
    <row r="1560" spans="1:28" s="16" customFormat="1" x14ac:dyDescent="0.25">
      <c r="A1560" s="16">
        <v>432</v>
      </c>
      <c r="B1560" s="16">
        <v>14</v>
      </c>
      <c r="C1560" s="16">
        <v>1</v>
      </c>
      <c r="D1560" s="16" t="s">
        <v>642</v>
      </c>
      <c r="E1560" s="16" t="s">
        <v>1094</v>
      </c>
      <c r="F1560" s="16">
        <v>3</v>
      </c>
      <c r="G1560" s="72">
        <f>+F1560-O1560/5</f>
        <v>2.95</v>
      </c>
      <c r="H1560" s="73">
        <f>G1560*7%</f>
        <v>0.20650000000000004</v>
      </c>
      <c r="I1560" s="73">
        <f>G1560+H1560</f>
        <v>3.1565000000000003</v>
      </c>
      <c r="J1560" s="16">
        <v>27</v>
      </c>
      <c r="K1560" s="74">
        <f>I1560*J1560</f>
        <v>85.225500000000011</v>
      </c>
      <c r="L1560" s="72" t="s">
        <v>30</v>
      </c>
      <c r="M1560" s="16">
        <v>64</v>
      </c>
      <c r="N1560" s="16">
        <v>0.25</v>
      </c>
      <c r="O1560" s="75">
        <v>0.25</v>
      </c>
      <c r="P1560" s="75">
        <v>120</v>
      </c>
      <c r="Q1560" s="76">
        <f>N1560*P1560</f>
        <v>30</v>
      </c>
      <c r="R1560" s="74">
        <f>G1560*13</f>
        <v>38.35</v>
      </c>
      <c r="S1560" s="74">
        <f>+R1560+Q1560+K1560</f>
        <v>153.57550000000001</v>
      </c>
      <c r="T1560" s="74">
        <f>S1560+S1561</f>
        <v>153.57550000000001</v>
      </c>
      <c r="U1560" s="74">
        <f>T1560/C1560</f>
        <v>153.57550000000001</v>
      </c>
      <c r="X1560" s="123">
        <f>U1560*1.8</f>
        <v>276.4359</v>
      </c>
      <c r="Y1560" s="16">
        <v>279</v>
      </c>
      <c r="Z1560" s="16">
        <f>Y1560*8</f>
        <v>2232</v>
      </c>
      <c r="AA1560" s="16">
        <f>Y1560*3.5</f>
        <v>976.5</v>
      </c>
      <c r="AB1560" s="16">
        <f>Y1560*0.9</f>
        <v>251.1</v>
      </c>
    </row>
    <row r="1561" spans="1:28" s="17" customFormat="1" x14ac:dyDescent="0.25">
      <c r="E1561" s="18" t="s">
        <v>1095</v>
      </c>
      <c r="G1561" s="10">
        <f>+F1561-O1561/5</f>
        <v>0</v>
      </c>
      <c r="H1561" s="11">
        <f>G1561*7%</f>
        <v>0</v>
      </c>
      <c r="I1561" s="11">
        <f>G1561+H1561</f>
        <v>0</v>
      </c>
      <c r="J1561" s="13"/>
      <c r="K1561" s="7">
        <f>I1561*J1561</f>
        <v>0</v>
      </c>
      <c r="L1561" s="10" t="s">
        <v>30</v>
      </c>
      <c r="M1561" s="13"/>
      <c r="P1561" s="13"/>
      <c r="Q1561" s="9">
        <f>N1561*P1561</f>
        <v>0</v>
      </c>
      <c r="R1561" s="7">
        <f>G1561*13</f>
        <v>0</v>
      </c>
      <c r="S1561" s="7">
        <f>+R1561+Q1561+K1561</f>
        <v>0</v>
      </c>
      <c r="U1561" s="7" t="e">
        <f>T1561/B1561</f>
        <v>#DIV/0!</v>
      </c>
      <c r="X1561" s="117" t="e">
        <f>U1561*1.8</f>
        <v>#DIV/0!</v>
      </c>
      <c r="Z1561" s="17">
        <f>Y1561*8</f>
        <v>0</v>
      </c>
      <c r="AA1561" s="17">
        <f>Y1561*3.5</f>
        <v>0</v>
      </c>
      <c r="AB1561" s="17">
        <f>Y1561*0.9</f>
        <v>0</v>
      </c>
    </row>
    <row r="1563" spans="1:28" s="16" customFormat="1" x14ac:dyDescent="0.25">
      <c r="A1563" s="16">
        <v>433</v>
      </c>
      <c r="B1563" s="16">
        <v>14</v>
      </c>
      <c r="C1563" s="16">
        <v>1</v>
      </c>
      <c r="D1563" s="16" t="s">
        <v>642</v>
      </c>
      <c r="E1563" s="16" t="s">
        <v>1096</v>
      </c>
      <c r="F1563" s="16">
        <v>4.0999999999999996</v>
      </c>
      <c r="G1563" s="72">
        <f>+F1563-O1563/5</f>
        <v>3.9799999999999995</v>
      </c>
      <c r="H1563" s="73">
        <f>G1563*7%</f>
        <v>0.27860000000000001</v>
      </c>
      <c r="I1563" s="73">
        <f>G1563+H1563</f>
        <v>4.2585999999999995</v>
      </c>
      <c r="J1563" s="16">
        <v>27</v>
      </c>
      <c r="K1563" s="74">
        <f>I1563*J1563</f>
        <v>114.98219999999999</v>
      </c>
      <c r="L1563" s="72" t="s">
        <v>30</v>
      </c>
      <c r="M1563" s="16">
        <v>88</v>
      </c>
      <c r="N1563" s="16">
        <v>0.6</v>
      </c>
      <c r="O1563" s="75">
        <v>0.6</v>
      </c>
      <c r="P1563" s="75">
        <v>185</v>
      </c>
      <c r="Q1563" s="76">
        <f>N1563*P1563</f>
        <v>111</v>
      </c>
      <c r="R1563" s="74">
        <f>G1563*13</f>
        <v>51.739999999999995</v>
      </c>
      <c r="S1563" s="74">
        <f>+R1563+Q1563+K1563</f>
        <v>277.72219999999999</v>
      </c>
      <c r="T1563" s="74">
        <f>S1563+S1564</f>
        <v>277.72219999999999</v>
      </c>
      <c r="U1563" s="74">
        <f>T1563/C1563</f>
        <v>277.72219999999999</v>
      </c>
      <c r="X1563" s="123">
        <f>U1563*1.8</f>
        <v>499.89995999999996</v>
      </c>
      <c r="Y1563" s="16">
        <v>499</v>
      </c>
      <c r="Z1563" s="16">
        <f>Y1563*8</f>
        <v>3992</v>
      </c>
      <c r="AA1563" s="16">
        <f>Y1563*3.5</f>
        <v>1746.5</v>
      </c>
      <c r="AB1563" s="16">
        <f>Y1563*0.9</f>
        <v>449.1</v>
      </c>
    </row>
    <row r="1564" spans="1:28" s="17" customFormat="1" x14ac:dyDescent="0.25">
      <c r="E1564" s="18" t="s">
        <v>1097</v>
      </c>
      <c r="G1564" s="10">
        <f>+F1564-O1564/5</f>
        <v>0</v>
      </c>
      <c r="H1564" s="11">
        <f>G1564*7%</f>
        <v>0</v>
      </c>
      <c r="I1564" s="11">
        <f>G1564+H1564</f>
        <v>0</v>
      </c>
      <c r="J1564" s="13"/>
      <c r="K1564" s="7">
        <f>I1564*J1564</f>
        <v>0</v>
      </c>
      <c r="L1564" s="10" t="s">
        <v>30</v>
      </c>
      <c r="M1564" s="13"/>
      <c r="P1564" s="13"/>
      <c r="Q1564" s="9">
        <f>N1564*P1564</f>
        <v>0</v>
      </c>
      <c r="R1564" s="7">
        <f>G1564*13</f>
        <v>0</v>
      </c>
      <c r="S1564" s="7">
        <f>+R1564+Q1564+K1564</f>
        <v>0</v>
      </c>
      <c r="U1564" s="7" t="e">
        <f>T1564/B1564</f>
        <v>#DIV/0!</v>
      </c>
      <c r="X1564" s="117" t="e">
        <f>U1564*1.8</f>
        <v>#DIV/0!</v>
      </c>
      <c r="Z1564" s="17">
        <f>Y1564*8</f>
        <v>0</v>
      </c>
      <c r="AA1564" s="17">
        <f>Y1564*3.5</f>
        <v>0</v>
      </c>
      <c r="AB1564" s="17">
        <f>Y1564*0.9</f>
        <v>0</v>
      </c>
    </row>
    <row r="1566" spans="1:28" s="16" customFormat="1" x14ac:dyDescent="0.25">
      <c r="A1566" s="16">
        <v>434</v>
      </c>
      <c r="B1566" s="16">
        <v>14</v>
      </c>
      <c r="C1566" s="16">
        <v>1</v>
      </c>
      <c r="D1566" s="16" t="s">
        <v>642</v>
      </c>
      <c r="E1566" s="16" t="s">
        <v>1098</v>
      </c>
      <c r="F1566" s="16">
        <v>3.4</v>
      </c>
      <c r="G1566" s="72">
        <f>+F1566-O1566/5</f>
        <v>3.3</v>
      </c>
      <c r="H1566" s="73">
        <f>G1566*7%</f>
        <v>0.23100000000000001</v>
      </c>
      <c r="I1566" s="73">
        <f>G1566+H1566</f>
        <v>3.5309999999999997</v>
      </c>
      <c r="J1566" s="16">
        <v>27</v>
      </c>
      <c r="K1566" s="74">
        <f>I1566*J1566</f>
        <v>95.336999999999989</v>
      </c>
      <c r="L1566" s="72" t="s">
        <v>30</v>
      </c>
      <c r="M1566" s="16">
        <v>67</v>
      </c>
      <c r="N1566" s="16">
        <v>0.5</v>
      </c>
      <c r="O1566" s="75">
        <v>0.5</v>
      </c>
      <c r="P1566" s="75">
        <v>185</v>
      </c>
      <c r="Q1566" s="76">
        <f>N1566*P1566</f>
        <v>92.5</v>
      </c>
      <c r="R1566" s="74">
        <f>G1566*13</f>
        <v>42.9</v>
      </c>
      <c r="S1566" s="74">
        <f>+R1566+Q1566+K1566</f>
        <v>230.73699999999999</v>
      </c>
      <c r="T1566" s="74">
        <f>S1566+S1567</f>
        <v>230.73699999999999</v>
      </c>
      <c r="U1566" s="74">
        <f>T1566/C1566</f>
        <v>230.73699999999999</v>
      </c>
      <c r="X1566" s="123">
        <f>U1566*1.8</f>
        <v>415.32659999999998</v>
      </c>
      <c r="Y1566" s="16">
        <v>419</v>
      </c>
      <c r="Z1566" s="16">
        <f>Y1566*8</f>
        <v>3352</v>
      </c>
      <c r="AA1566" s="16">
        <f>Y1566*3.5</f>
        <v>1466.5</v>
      </c>
      <c r="AB1566" s="16">
        <f>Y1566*0.9</f>
        <v>377.1</v>
      </c>
    </row>
    <row r="1567" spans="1:28" s="17" customFormat="1" x14ac:dyDescent="0.25">
      <c r="E1567" s="18" t="s">
        <v>1099</v>
      </c>
      <c r="G1567" s="10">
        <f>+F1567-O1567/5</f>
        <v>0</v>
      </c>
      <c r="H1567" s="11">
        <f>G1567*7%</f>
        <v>0</v>
      </c>
      <c r="I1567" s="11">
        <f>G1567+H1567</f>
        <v>0</v>
      </c>
      <c r="J1567" s="13"/>
      <c r="K1567" s="7">
        <f>I1567*J1567</f>
        <v>0</v>
      </c>
      <c r="L1567" s="10" t="s">
        <v>30</v>
      </c>
      <c r="M1567" s="13"/>
      <c r="P1567" s="13"/>
      <c r="Q1567" s="9">
        <f>N1567*P1567</f>
        <v>0</v>
      </c>
      <c r="R1567" s="7">
        <f>G1567*13</f>
        <v>0</v>
      </c>
      <c r="S1567" s="7">
        <f>+R1567+Q1567+K1567</f>
        <v>0</v>
      </c>
      <c r="U1567" s="7" t="e">
        <f>T1567/B1567</f>
        <v>#DIV/0!</v>
      </c>
      <c r="X1567" s="117" t="e">
        <f>U1567*1.8</f>
        <v>#DIV/0!</v>
      </c>
      <c r="Z1567" s="17">
        <f>Y1567*8</f>
        <v>0</v>
      </c>
      <c r="AA1567" s="17">
        <f>Y1567*3.5</f>
        <v>0</v>
      </c>
      <c r="AB1567" s="17">
        <f>Y1567*0.9</f>
        <v>0</v>
      </c>
    </row>
    <row r="1569" spans="1:28" s="16" customFormat="1" x14ac:dyDescent="0.25">
      <c r="A1569" s="16">
        <v>435</v>
      </c>
      <c r="B1569" s="16">
        <v>14</v>
      </c>
      <c r="C1569" s="16">
        <v>1</v>
      </c>
      <c r="D1569" s="16" t="s">
        <v>946</v>
      </c>
      <c r="E1569" s="16" t="s">
        <v>1100</v>
      </c>
      <c r="F1569" s="16">
        <v>4.7</v>
      </c>
      <c r="G1569" s="72">
        <f>+F1569-O1569/5</f>
        <v>4.59</v>
      </c>
      <c r="H1569" s="73">
        <f>G1569*7%</f>
        <v>0.32130000000000003</v>
      </c>
      <c r="I1569" s="73">
        <f>G1569+H1569</f>
        <v>4.9112999999999998</v>
      </c>
      <c r="J1569" s="16">
        <v>27</v>
      </c>
      <c r="K1569" s="74">
        <f>I1569*J1569</f>
        <v>132.60509999999999</v>
      </c>
      <c r="L1569" s="72" t="s">
        <v>30</v>
      </c>
      <c r="M1569" s="16">
        <v>46</v>
      </c>
      <c r="N1569" s="16">
        <v>0.55000000000000004</v>
      </c>
      <c r="O1569" s="75">
        <v>0.55000000000000004</v>
      </c>
      <c r="P1569" s="75">
        <v>260</v>
      </c>
      <c r="Q1569" s="76">
        <f>N1569*P1569</f>
        <v>143</v>
      </c>
      <c r="R1569" s="74">
        <f>G1569*13</f>
        <v>59.67</v>
      </c>
      <c r="S1569" s="74">
        <f>+R1569+Q1569+K1569</f>
        <v>335.27510000000001</v>
      </c>
      <c r="T1569" s="74">
        <f>S1569+S1570</f>
        <v>335.27510000000001</v>
      </c>
      <c r="U1569" s="74">
        <f>T1569/C1569</f>
        <v>335.27510000000001</v>
      </c>
      <c r="X1569" s="123">
        <f>U1569*1.8</f>
        <v>603.49518</v>
      </c>
      <c r="Y1569" s="16">
        <v>599</v>
      </c>
      <c r="Z1569" s="16">
        <f>Y1569*8</f>
        <v>4792</v>
      </c>
      <c r="AA1569" s="16">
        <f>Y1569*3.5</f>
        <v>2096.5</v>
      </c>
      <c r="AB1569" s="16">
        <f>Y1569*0.9</f>
        <v>539.1</v>
      </c>
    </row>
    <row r="1570" spans="1:28" s="17" customFormat="1" x14ac:dyDescent="0.25">
      <c r="E1570" s="18" t="s">
        <v>1101</v>
      </c>
      <c r="G1570" s="10">
        <f>+F1570-O1570/5</f>
        <v>0</v>
      </c>
      <c r="H1570" s="11">
        <f>G1570*7%</f>
        <v>0</v>
      </c>
      <c r="I1570" s="11">
        <f>G1570+H1570</f>
        <v>0</v>
      </c>
      <c r="J1570" s="13"/>
      <c r="K1570" s="7">
        <f>I1570*J1570</f>
        <v>0</v>
      </c>
      <c r="L1570" s="10" t="s">
        <v>30</v>
      </c>
      <c r="M1570" s="13"/>
      <c r="P1570" s="13"/>
      <c r="Q1570" s="9">
        <f>N1570*P1570</f>
        <v>0</v>
      </c>
      <c r="R1570" s="7">
        <f>G1570*13</f>
        <v>0</v>
      </c>
      <c r="S1570" s="7">
        <f>+R1570+Q1570+K1570</f>
        <v>0</v>
      </c>
      <c r="U1570" s="7" t="e">
        <f>T1570/B1570</f>
        <v>#DIV/0!</v>
      </c>
      <c r="X1570" s="117" t="e">
        <f>U1570*1.8</f>
        <v>#DIV/0!</v>
      </c>
      <c r="Z1570" s="17">
        <f>Y1570*8</f>
        <v>0</v>
      </c>
      <c r="AA1570" s="17">
        <f>Y1570*3.5</f>
        <v>0</v>
      </c>
      <c r="AB1570" s="17">
        <f>Y1570*0.9</f>
        <v>0</v>
      </c>
    </row>
    <row r="1572" spans="1:28" s="16" customFormat="1" x14ac:dyDescent="0.25">
      <c r="A1572" s="16">
        <v>436</v>
      </c>
      <c r="B1572" s="16">
        <v>14</v>
      </c>
      <c r="C1572" s="16">
        <v>1</v>
      </c>
      <c r="D1572" s="16" t="s">
        <v>642</v>
      </c>
      <c r="E1572" s="16" t="s">
        <v>1102</v>
      </c>
      <c r="F1572" s="16">
        <v>6</v>
      </c>
      <c r="G1572" s="72">
        <f>+F1572-O1572/5</f>
        <v>5.8</v>
      </c>
      <c r="H1572" s="73">
        <f>G1572*7%</f>
        <v>0.40600000000000003</v>
      </c>
      <c r="I1572" s="73">
        <f>G1572+H1572</f>
        <v>6.2059999999999995</v>
      </c>
      <c r="J1572" s="16">
        <v>27</v>
      </c>
      <c r="K1572" s="74">
        <f>I1572*J1572</f>
        <v>167.56199999999998</v>
      </c>
      <c r="L1572" s="72" t="s">
        <v>30</v>
      </c>
      <c r="M1572" s="16">
        <v>1</v>
      </c>
      <c r="N1572" s="16">
        <v>0.74</v>
      </c>
      <c r="O1572" s="75">
        <v>1</v>
      </c>
      <c r="P1572" s="75">
        <v>950</v>
      </c>
      <c r="Q1572" s="76">
        <f>N1572*P1572</f>
        <v>703</v>
      </c>
      <c r="R1572" s="74">
        <f>G1572*13</f>
        <v>75.399999999999991</v>
      </c>
      <c r="S1572" s="74">
        <f>+R1572+Q1572+K1572</f>
        <v>945.96199999999999</v>
      </c>
      <c r="T1572" s="74">
        <f>S1572+S1573</f>
        <v>994.06200000000001</v>
      </c>
      <c r="U1572" s="74">
        <f>T1572/C1572</f>
        <v>994.06200000000001</v>
      </c>
      <c r="X1572" s="123">
        <f>U1572*1.65</f>
        <v>1640.2022999999999</v>
      </c>
      <c r="Y1572" s="16">
        <v>1639</v>
      </c>
      <c r="Z1572" s="16">
        <f>Y1572*8</f>
        <v>13112</v>
      </c>
      <c r="AA1572" s="16">
        <f>Y1572*3.5</f>
        <v>5736.5</v>
      </c>
      <c r="AB1572" s="16">
        <f>Y1572*0.9</f>
        <v>1475.1000000000001</v>
      </c>
    </row>
    <row r="1573" spans="1:28" s="17" customFormat="1" x14ac:dyDescent="0.25">
      <c r="E1573" s="18" t="s">
        <v>1129</v>
      </c>
      <c r="G1573" s="10">
        <f>+F1573-O1573/5</f>
        <v>0</v>
      </c>
      <c r="H1573" s="11">
        <f>G1573*7%</f>
        <v>0</v>
      </c>
      <c r="I1573" s="11">
        <f>G1573+H1573</f>
        <v>0</v>
      </c>
      <c r="J1573" s="13"/>
      <c r="K1573" s="7">
        <f>I1573*J1573</f>
        <v>0</v>
      </c>
      <c r="L1573" s="10" t="s">
        <v>30</v>
      </c>
      <c r="M1573" s="13">
        <v>36</v>
      </c>
      <c r="N1573" s="17">
        <v>0.26</v>
      </c>
      <c r="P1573" s="13">
        <v>185</v>
      </c>
      <c r="Q1573" s="9">
        <f>N1573*P1573</f>
        <v>48.1</v>
      </c>
      <c r="R1573" s="7">
        <f>G1573*13</f>
        <v>0</v>
      </c>
      <c r="S1573" s="7">
        <f>+R1573+Q1573+K1573</f>
        <v>48.1</v>
      </c>
      <c r="U1573" s="7" t="e">
        <f>T1573/B1573</f>
        <v>#DIV/0!</v>
      </c>
      <c r="X1573" s="117" t="e">
        <f>U1573*1.8</f>
        <v>#DIV/0!</v>
      </c>
      <c r="Z1573" s="17">
        <f>Y1573*8</f>
        <v>0</v>
      </c>
      <c r="AA1573" s="17">
        <f>Y1573*3.5</f>
        <v>0</v>
      </c>
      <c r="AB1573" s="17">
        <f>Y1573*0.9</f>
        <v>0</v>
      </c>
    </row>
    <row r="1575" spans="1:28" s="16" customFormat="1" x14ac:dyDescent="0.25">
      <c r="A1575" s="16">
        <v>437</v>
      </c>
      <c r="B1575" s="16">
        <v>14</v>
      </c>
      <c r="C1575" s="16">
        <v>1</v>
      </c>
      <c r="D1575" s="16" t="s">
        <v>642</v>
      </c>
      <c r="E1575" s="16" t="s">
        <v>1103</v>
      </c>
      <c r="F1575" s="16">
        <v>4.4000000000000004</v>
      </c>
      <c r="G1575" s="72">
        <f>+F1575-O1575/5</f>
        <v>4.2</v>
      </c>
      <c r="H1575" s="73">
        <f>G1575*7%</f>
        <v>0.29400000000000004</v>
      </c>
      <c r="I1575" s="73">
        <f>G1575+H1575</f>
        <v>4.4939999999999998</v>
      </c>
      <c r="J1575" s="16">
        <v>27</v>
      </c>
      <c r="K1575" s="74">
        <f>I1575*J1575</f>
        <v>121.33799999999999</v>
      </c>
      <c r="L1575" s="72" t="s">
        <v>30</v>
      </c>
      <c r="M1575" s="16">
        <v>1</v>
      </c>
      <c r="N1575" s="16">
        <v>0.74</v>
      </c>
      <c r="O1575" s="75">
        <v>1</v>
      </c>
      <c r="P1575" s="75">
        <v>950</v>
      </c>
      <c r="Q1575" s="76">
        <f>N1575*P1575</f>
        <v>703</v>
      </c>
      <c r="R1575" s="74">
        <f>G1575*13</f>
        <v>54.6</v>
      </c>
      <c r="S1575" s="74">
        <f>+R1575+Q1575+K1575</f>
        <v>878.93799999999999</v>
      </c>
      <c r="T1575" s="74">
        <f>S1575+S1576</f>
        <v>946.53800000000001</v>
      </c>
      <c r="U1575" s="74">
        <f>T1575/C1575</f>
        <v>946.53800000000001</v>
      </c>
      <c r="X1575" s="123">
        <f>U1575*1.65</f>
        <v>1561.7876999999999</v>
      </c>
      <c r="Y1575" s="16">
        <v>1559</v>
      </c>
      <c r="Z1575" s="16">
        <f>Y1575*8</f>
        <v>12472</v>
      </c>
      <c r="AA1575" s="16">
        <f>Y1575*3.5</f>
        <v>5456.5</v>
      </c>
      <c r="AB1575" s="16">
        <f>Y1575*0.9</f>
        <v>1403.1000000000001</v>
      </c>
    </row>
    <row r="1576" spans="1:28" s="17" customFormat="1" x14ac:dyDescent="0.25">
      <c r="E1576" s="18" t="s">
        <v>1128</v>
      </c>
      <c r="G1576" s="10">
        <f>+F1576-O1576/5</f>
        <v>0</v>
      </c>
      <c r="H1576" s="11">
        <f>G1576*7%</f>
        <v>0</v>
      </c>
      <c r="I1576" s="11">
        <f>G1576+H1576</f>
        <v>0</v>
      </c>
      <c r="J1576" s="13"/>
      <c r="K1576" s="7">
        <f>I1576*J1576</f>
        <v>0</v>
      </c>
      <c r="L1576" s="10" t="s">
        <v>30</v>
      </c>
      <c r="M1576" s="13">
        <v>16</v>
      </c>
      <c r="N1576" s="17">
        <v>0.26</v>
      </c>
      <c r="P1576" s="13">
        <v>260</v>
      </c>
      <c r="Q1576" s="9">
        <f>N1576*P1576</f>
        <v>67.600000000000009</v>
      </c>
      <c r="R1576" s="7">
        <f>G1576*13</f>
        <v>0</v>
      </c>
      <c r="S1576" s="7">
        <f>+R1576+Q1576+K1576</f>
        <v>67.600000000000009</v>
      </c>
      <c r="U1576" s="7" t="e">
        <f>T1576/B1576</f>
        <v>#DIV/0!</v>
      </c>
      <c r="X1576" s="117" t="e">
        <f>U1576*1.8</f>
        <v>#DIV/0!</v>
      </c>
      <c r="Z1576" s="17">
        <f>Y1576*8</f>
        <v>0</v>
      </c>
      <c r="AA1576" s="17">
        <f>Y1576*3.5</f>
        <v>0</v>
      </c>
      <c r="AB1576" s="17">
        <f>Y1576*0.9</f>
        <v>0</v>
      </c>
    </row>
    <row r="1578" spans="1:28" s="16" customFormat="1" x14ac:dyDescent="0.25">
      <c r="A1578" s="16">
        <v>438</v>
      </c>
      <c r="B1578" s="16">
        <v>14</v>
      </c>
      <c r="C1578" s="16">
        <v>1</v>
      </c>
      <c r="D1578" s="16" t="s">
        <v>642</v>
      </c>
      <c r="E1578" s="16" t="s">
        <v>1104</v>
      </c>
      <c r="F1578" s="16">
        <v>4</v>
      </c>
      <c r="G1578" s="72">
        <f>+F1578-O1578/5</f>
        <v>3.8</v>
      </c>
      <c r="H1578" s="73">
        <f>G1578*7%</f>
        <v>0.26600000000000001</v>
      </c>
      <c r="I1578" s="73">
        <f>G1578+H1578</f>
        <v>4.0659999999999998</v>
      </c>
      <c r="J1578" s="16">
        <v>27</v>
      </c>
      <c r="K1578" s="74">
        <f>I1578*J1578</f>
        <v>109.782</v>
      </c>
      <c r="L1578" s="72" t="s">
        <v>30</v>
      </c>
      <c r="M1578" s="16">
        <v>1</v>
      </c>
      <c r="N1578" s="16">
        <v>0.74</v>
      </c>
      <c r="O1578" s="75">
        <v>1</v>
      </c>
      <c r="P1578" s="75">
        <v>950</v>
      </c>
      <c r="Q1578" s="76">
        <f>N1578*P1578</f>
        <v>703</v>
      </c>
      <c r="R1578" s="74">
        <f>G1578*13</f>
        <v>49.4</v>
      </c>
      <c r="S1578" s="74">
        <f>+R1578+Q1578+K1578</f>
        <v>862.18200000000002</v>
      </c>
      <c r="T1578" s="74">
        <f>S1578+S1579</f>
        <v>893.38200000000006</v>
      </c>
      <c r="U1578" s="74">
        <f>T1578/C1578</f>
        <v>893.38200000000006</v>
      </c>
      <c r="X1578" s="123">
        <f>U1578*1.65</f>
        <v>1474.0803000000001</v>
      </c>
      <c r="Y1578" s="16">
        <v>1469</v>
      </c>
      <c r="Z1578" s="16">
        <f>Y1578*8</f>
        <v>11752</v>
      </c>
      <c r="AA1578" s="16">
        <f>Y1578*3.5</f>
        <v>5141.5</v>
      </c>
      <c r="AB1578" s="16">
        <f>Y1578*0.9</f>
        <v>1322.1000000000001</v>
      </c>
    </row>
    <row r="1579" spans="1:28" s="17" customFormat="1" x14ac:dyDescent="0.25">
      <c r="E1579" s="18" t="s">
        <v>1127</v>
      </c>
      <c r="G1579" s="10">
        <f>+F1579-O1579/5</f>
        <v>0</v>
      </c>
      <c r="H1579" s="11">
        <f>G1579*7%</f>
        <v>0</v>
      </c>
      <c r="I1579" s="11">
        <f>G1579+H1579</f>
        <v>0</v>
      </c>
      <c r="J1579" s="13"/>
      <c r="K1579" s="7">
        <f>I1579*J1579</f>
        <v>0</v>
      </c>
      <c r="L1579" s="10" t="s">
        <v>30</v>
      </c>
      <c r="M1579" s="13">
        <v>72</v>
      </c>
      <c r="N1579" s="17">
        <v>0.26</v>
      </c>
      <c r="P1579" s="13">
        <v>120</v>
      </c>
      <c r="Q1579" s="9">
        <f>N1579*P1579</f>
        <v>31.200000000000003</v>
      </c>
      <c r="R1579" s="7">
        <f>G1579*13</f>
        <v>0</v>
      </c>
      <c r="S1579" s="7">
        <f>+R1579+Q1579+K1579</f>
        <v>31.200000000000003</v>
      </c>
      <c r="U1579" s="7" t="e">
        <f>T1579/B1579</f>
        <v>#DIV/0!</v>
      </c>
      <c r="X1579" s="117" t="e">
        <f>U1579*1.8</f>
        <v>#DIV/0!</v>
      </c>
      <c r="Z1579" s="17">
        <f>Y1579*8</f>
        <v>0</v>
      </c>
      <c r="AA1579" s="17">
        <f>Y1579*3.5</f>
        <v>0</v>
      </c>
      <c r="AB1579" s="17">
        <f>Y1579*0.9</f>
        <v>0</v>
      </c>
    </row>
    <row r="1581" spans="1:28" s="16" customFormat="1" x14ac:dyDescent="0.25">
      <c r="A1581" s="16">
        <v>439</v>
      </c>
      <c r="B1581" s="16">
        <v>14</v>
      </c>
      <c r="C1581" s="16">
        <v>1</v>
      </c>
      <c r="D1581" s="16" t="s">
        <v>642</v>
      </c>
      <c r="E1581" s="16" t="s">
        <v>1105</v>
      </c>
      <c r="F1581" s="16">
        <v>4.9000000000000004</v>
      </c>
      <c r="G1581" s="72">
        <f>+F1581-O1581/5</f>
        <v>4.7</v>
      </c>
      <c r="H1581" s="73">
        <f>G1581*7%</f>
        <v>0.32900000000000007</v>
      </c>
      <c r="I1581" s="73">
        <f>G1581+H1581</f>
        <v>5.0289999999999999</v>
      </c>
      <c r="J1581" s="16">
        <v>27</v>
      </c>
      <c r="K1581" s="74">
        <f>I1581*J1581</f>
        <v>135.78299999999999</v>
      </c>
      <c r="L1581" s="72" t="s">
        <v>30</v>
      </c>
      <c r="M1581" s="16">
        <v>1</v>
      </c>
      <c r="N1581" s="16">
        <v>0.74</v>
      </c>
      <c r="O1581" s="75">
        <v>1</v>
      </c>
      <c r="P1581" s="75">
        <v>950</v>
      </c>
      <c r="Q1581" s="76">
        <f>N1581*P1581</f>
        <v>703</v>
      </c>
      <c r="R1581" s="74">
        <f>G1581*13</f>
        <v>61.1</v>
      </c>
      <c r="S1581" s="74">
        <f>+R1581+Q1581+K1581</f>
        <v>899.88300000000004</v>
      </c>
      <c r="T1581" s="74">
        <f>S1581+S1582</f>
        <v>947.98300000000006</v>
      </c>
      <c r="U1581" s="74">
        <f>T1581/C1581</f>
        <v>947.98300000000006</v>
      </c>
      <c r="X1581" s="123">
        <f>U1581*1.65</f>
        <v>1564.1719499999999</v>
      </c>
      <c r="Y1581" s="16">
        <v>1559</v>
      </c>
      <c r="Z1581" s="16">
        <f>Y1581*8</f>
        <v>12472</v>
      </c>
      <c r="AA1581" s="16">
        <f>Y1581*3.5</f>
        <v>5456.5</v>
      </c>
      <c r="AB1581" s="16">
        <f>Y1581*0.9</f>
        <v>1403.1000000000001</v>
      </c>
    </row>
    <row r="1582" spans="1:28" s="17" customFormat="1" x14ac:dyDescent="0.25">
      <c r="E1582" s="18" t="s">
        <v>1126</v>
      </c>
      <c r="G1582" s="10">
        <f>+F1582-O1582/5</f>
        <v>0</v>
      </c>
      <c r="H1582" s="11">
        <f>G1582*7%</f>
        <v>0</v>
      </c>
      <c r="I1582" s="11">
        <f>G1582+H1582</f>
        <v>0</v>
      </c>
      <c r="J1582" s="13"/>
      <c r="K1582" s="7">
        <f>I1582*J1582</f>
        <v>0</v>
      </c>
      <c r="L1582" s="10" t="s">
        <v>30</v>
      </c>
      <c r="M1582" s="13">
        <v>50</v>
      </c>
      <c r="N1582" s="17">
        <v>0.26</v>
      </c>
      <c r="P1582" s="13">
        <v>185</v>
      </c>
      <c r="Q1582" s="9">
        <f>N1582*P1582</f>
        <v>48.1</v>
      </c>
      <c r="R1582" s="7">
        <f>G1582*13</f>
        <v>0</v>
      </c>
      <c r="S1582" s="7">
        <f>+R1582+Q1582+K1582</f>
        <v>48.1</v>
      </c>
      <c r="U1582" s="7" t="e">
        <f>T1582/B1582</f>
        <v>#DIV/0!</v>
      </c>
      <c r="X1582" s="117" t="e">
        <f>U1582*1.8</f>
        <v>#DIV/0!</v>
      </c>
      <c r="Z1582" s="17">
        <f>Y1582*8</f>
        <v>0</v>
      </c>
      <c r="AA1582" s="17">
        <f>Y1582*3.5</f>
        <v>0</v>
      </c>
      <c r="AB1582" s="17">
        <f>Y1582*0.9</f>
        <v>0</v>
      </c>
    </row>
    <row r="1584" spans="1:28" s="16" customFormat="1" x14ac:dyDescent="0.25">
      <c r="A1584" s="16">
        <v>440</v>
      </c>
      <c r="B1584" s="16">
        <v>14</v>
      </c>
      <c r="C1584" s="16">
        <v>1</v>
      </c>
      <c r="D1584" s="16" t="s">
        <v>642</v>
      </c>
      <c r="E1584" s="16" t="s">
        <v>1106</v>
      </c>
      <c r="F1584" s="16">
        <v>4.6500000000000004</v>
      </c>
      <c r="G1584" s="72">
        <f>+F1584-O1584/5</f>
        <v>4.4000000000000004</v>
      </c>
      <c r="H1584" s="73">
        <f>G1584*7%</f>
        <v>0.30800000000000005</v>
      </c>
      <c r="I1584" s="73">
        <f>G1584+H1584</f>
        <v>4.7080000000000002</v>
      </c>
      <c r="J1584" s="16">
        <v>27</v>
      </c>
      <c r="K1584" s="74">
        <f>I1584*J1584</f>
        <v>127.116</v>
      </c>
      <c r="L1584" s="72" t="s">
        <v>30</v>
      </c>
      <c r="M1584" s="16">
        <v>1</v>
      </c>
      <c r="N1584" s="16">
        <v>0.74</v>
      </c>
      <c r="O1584" s="75">
        <v>1.25</v>
      </c>
      <c r="P1584" s="75">
        <v>1200</v>
      </c>
      <c r="Q1584" s="76">
        <f>N1584*P1584</f>
        <v>888</v>
      </c>
      <c r="R1584" s="74">
        <f>G1584*13</f>
        <v>57.2</v>
      </c>
      <c r="S1584" s="74">
        <f>+R1584+Q1584+K1584</f>
        <v>1072.316</v>
      </c>
      <c r="T1584" s="74">
        <f>S1584+S1585</f>
        <v>1166.6659999999999</v>
      </c>
      <c r="U1584" s="74">
        <f>T1584/C1584</f>
        <v>1166.6659999999999</v>
      </c>
      <c r="X1584" s="123">
        <f>U1584*1.65</f>
        <v>1924.9988999999998</v>
      </c>
      <c r="Y1584" s="16">
        <v>1929</v>
      </c>
      <c r="Z1584" s="16">
        <f>Y1584*8</f>
        <v>15432</v>
      </c>
      <c r="AA1584" s="16">
        <f>Y1584*3.5</f>
        <v>6751.5</v>
      </c>
      <c r="AB1584" s="16">
        <f>Y1584*0.9</f>
        <v>1736.1000000000001</v>
      </c>
    </row>
    <row r="1585" spans="1:28" s="17" customFormat="1" x14ac:dyDescent="0.25">
      <c r="E1585" s="18" t="s">
        <v>1125</v>
      </c>
      <c r="G1585" s="10">
        <f>+F1585-O1585/5</f>
        <v>0</v>
      </c>
      <c r="H1585" s="11">
        <f>G1585*7%</f>
        <v>0</v>
      </c>
      <c r="I1585" s="11">
        <f>G1585+H1585</f>
        <v>0</v>
      </c>
      <c r="J1585" s="13"/>
      <c r="K1585" s="7">
        <f>I1585*J1585</f>
        <v>0</v>
      </c>
      <c r="L1585" s="10" t="s">
        <v>30</v>
      </c>
      <c r="M1585" s="13">
        <v>64</v>
      </c>
      <c r="N1585" s="17">
        <v>0.51</v>
      </c>
      <c r="P1585" s="13">
        <v>185</v>
      </c>
      <c r="Q1585" s="9">
        <f>N1585*P1585</f>
        <v>94.350000000000009</v>
      </c>
      <c r="R1585" s="7">
        <f>G1585*13</f>
        <v>0</v>
      </c>
      <c r="S1585" s="7">
        <f>+R1585+Q1585+K1585</f>
        <v>94.350000000000009</v>
      </c>
      <c r="U1585" s="7" t="e">
        <f>T1585/B1585</f>
        <v>#DIV/0!</v>
      </c>
      <c r="X1585" s="117" t="e">
        <f>U1585*1.8</f>
        <v>#DIV/0!</v>
      </c>
      <c r="Z1585" s="17">
        <f>Y1585*8</f>
        <v>0</v>
      </c>
      <c r="AA1585" s="17">
        <f>Y1585*3.5</f>
        <v>0</v>
      </c>
      <c r="AB1585" s="17">
        <f>Y1585*0.9</f>
        <v>0</v>
      </c>
    </row>
    <row r="1587" spans="1:28" s="16" customFormat="1" x14ac:dyDescent="0.25">
      <c r="A1587" s="16">
        <v>441</v>
      </c>
      <c r="B1587" s="16">
        <v>14</v>
      </c>
      <c r="C1587" s="16">
        <v>1</v>
      </c>
      <c r="D1587" s="16" t="s">
        <v>642</v>
      </c>
      <c r="E1587" s="16" t="s">
        <v>1107</v>
      </c>
      <c r="F1587" s="16">
        <v>5.4</v>
      </c>
      <c r="G1587" s="72">
        <f>+F1587-O1587/5</f>
        <v>5.2</v>
      </c>
      <c r="H1587" s="73">
        <f>G1587*7%</f>
        <v>0.36400000000000005</v>
      </c>
      <c r="I1587" s="73">
        <f>G1587+H1587</f>
        <v>5.5640000000000001</v>
      </c>
      <c r="J1587" s="16">
        <v>27</v>
      </c>
      <c r="K1587" s="74">
        <f>I1587*J1587</f>
        <v>150.22800000000001</v>
      </c>
      <c r="L1587" s="72" t="s">
        <v>30</v>
      </c>
      <c r="M1587" s="16">
        <v>1</v>
      </c>
      <c r="N1587" s="16">
        <v>0.74</v>
      </c>
      <c r="O1587" s="75">
        <v>1</v>
      </c>
      <c r="P1587" s="75">
        <v>950</v>
      </c>
      <c r="Q1587" s="76">
        <f>N1587*P1587</f>
        <v>703</v>
      </c>
      <c r="R1587" s="74">
        <f>G1587*13</f>
        <v>67.600000000000009</v>
      </c>
      <c r="S1587" s="74">
        <f>+R1587+Q1587+K1587</f>
        <v>920.82799999999997</v>
      </c>
      <c r="T1587" s="74">
        <f>S1587+S1588</f>
        <v>952.02800000000002</v>
      </c>
      <c r="U1587" s="74">
        <f>T1587/C1587</f>
        <v>952.02800000000002</v>
      </c>
      <c r="X1587" s="123">
        <f>U1587*1.65</f>
        <v>1570.8462</v>
      </c>
      <c r="Y1587" s="16">
        <v>1569</v>
      </c>
      <c r="Z1587" s="16">
        <f>Y1587*8</f>
        <v>12552</v>
      </c>
      <c r="AA1587" s="16">
        <f>Y1587*3.5</f>
        <v>5491.5</v>
      </c>
      <c r="AB1587" s="16">
        <f>Y1587*0.9</f>
        <v>1412.1000000000001</v>
      </c>
    </row>
    <row r="1588" spans="1:28" s="17" customFormat="1" x14ac:dyDescent="0.25">
      <c r="E1588" s="18" t="s">
        <v>1124</v>
      </c>
      <c r="G1588" s="10">
        <f>+F1588-O1588/5</f>
        <v>0</v>
      </c>
      <c r="H1588" s="11">
        <f>G1588*7%</f>
        <v>0</v>
      </c>
      <c r="I1588" s="11">
        <f>G1588+H1588</f>
        <v>0</v>
      </c>
      <c r="J1588" s="13"/>
      <c r="K1588" s="7">
        <f>I1588*J1588</f>
        <v>0</v>
      </c>
      <c r="L1588" s="10" t="s">
        <v>30</v>
      </c>
      <c r="M1588" s="13">
        <v>80</v>
      </c>
      <c r="N1588" s="17">
        <v>0.26</v>
      </c>
      <c r="P1588" s="13">
        <v>120</v>
      </c>
      <c r="Q1588" s="9">
        <f>N1588*P1588</f>
        <v>31.200000000000003</v>
      </c>
      <c r="R1588" s="7">
        <f>G1588*13</f>
        <v>0</v>
      </c>
      <c r="S1588" s="7">
        <f>+R1588+Q1588+K1588</f>
        <v>31.200000000000003</v>
      </c>
      <c r="U1588" s="7" t="e">
        <f>T1588/B1588</f>
        <v>#DIV/0!</v>
      </c>
      <c r="X1588" s="117" t="e">
        <f>U1588*1.8</f>
        <v>#DIV/0!</v>
      </c>
      <c r="Z1588" s="17">
        <f>Y1588*8</f>
        <v>0</v>
      </c>
      <c r="AA1588" s="17">
        <f>Y1588*3.5</f>
        <v>0</v>
      </c>
      <c r="AB1588" s="17">
        <f>Y1588*0.9</f>
        <v>0</v>
      </c>
    </row>
    <row r="1590" spans="1:28" s="16" customFormat="1" x14ac:dyDescent="0.25">
      <c r="A1590" s="16">
        <v>442</v>
      </c>
      <c r="B1590" s="16">
        <v>14</v>
      </c>
      <c r="C1590" s="16">
        <v>1</v>
      </c>
      <c r="D1590" s="16" t="s">
        <v>642</v>
      </c>
      <c r="E1590" s="16" t="s">
        <v>1108</v>
      </c>
      <c r="F1590" s="16">
        <v>4</v>
      </c>
      <c r="G1590" s="72">
        <f>+F1590-O1590/5</f>
        <v>3.8</v>
      </c>
      <c r="H1590" s="73">
        <f>G1590*7%</f>
        <v>0.26600000000000001</v>
      </c>
      <c r="I1590" s="73">
        <f>G1590+H1590</f>
        <v>4.0659999999999998</v>
      </c>
      <c r="J1590" s="16">
        <v>27</v>
      </c>
      <c r="K1590" s="74">
        <f>I1590*J1590</f>
        <v>109.782</v>
      </c>
      <c r="L1590" s="72" t="s">
        <v>30</v>
      </c>
      <c r="M1590" s="16">
        <v>1</v>
      </c>
      <c r="N1590" s="16">
        <v>0.74</v>
      </c>
      <c r="O1590" s="75">
        <v>1</v>
      </c>
      <c r="P1590" s="75">
        <v>950</v>
      </c>
      <c r="Q1590" s="76">
        <f>N1590*P1590</f>
        <v>703</v>
      </c>
      <c r="R1590" s="74">
        <f>G1590*13</f>
        <v>49.4</v>
      </c>
      <c r="S1590" s="74">
        <f>+R1590+Q1590+K1590</f>
        <v>862.18200000000002</v>
      </c>
      <c r="T1590" s="74">
        <f>S1590+S1591</f>
        <v>893.38200000000006</v>
      </c>
      <c r="U1590" s="74">
        <f>T1590/C1590</f>
        <v>893.38200000000006</v>
      </c>
      <c r="X1590" s="123">
        <f>U1590*1.65</f>
        <v>1474.0803000000001</v>
      </c>
      <c r="Y1590" s="16">
        <v>1469</v>
      </c>
      <c r="Z1590" s="16">
        <f>Y1590*8</f>
        <v>11752</v>
      </c>
      <c r="AA1590" s="16">
        <f>Y1590*3.5</f>
        <v>5141.5</v>
      </c>
      <c r="AB1590" s="16">
        <f>Y1590*0.9</f>
        <v>1322.1000000000001</v>
      </c>
    </row>
    <row r="1591" spans="1:28" s="17" customFormat="1" x14ac:dyDescent="0.25">
      <c r="E1591" s="18" t="s">
        <v>1123</v>
      </c>
      <c r="G1591" s="10">
        <f>+F1591-O1591/5</f>
        <v>0</v>
      </c>
      <c r="H1591" s="11">
        <f>G1591*7%</f>
        <v>0</v>
      </c>
      <c r="I1591" s="11">
        <f>G1591+H1591</f>
        <v>0</v>
      </c>
      <c r="J1591" s="13"/>
      <c r="K1591" s="7">
        <f>I1591*J1591</f>
        <v>0</v>
      </c>
      <c r="L1591" s="10" t="s">
        <v>30</v>
      </c>
      <c r="M1591" s="13">
        <v>96</v>
      </c>
      <c r="N1591" s="17">
        <v>0.26</v>
      </c>
      <c r="P1591" s="13">
        <v>120</v>
      </c>
      <c r="Q1591" s="9">
        <f>N1591*P1591</f>
        <v>31.200000000000003</v>
      </c>
      <c r="R1591" s="7">
        <f>G1591*13</f>
        <v>0</v>
      </c>
      <c r="S1591" s="7">
        <f>+R1591+Q1591+K1591</f>
        <v>31.200000000000003</v>
      </c>
      <c r="U1591" s="7" t="e">
        <f>T1591/B1591</f>
        <v>#DIV/0!</v>
      </c>
      <c r="X1591" s="117" t="e">
        <f>U1591*1.8</f>
        <v>#DIV/0!</v>
      </c>
      <c r="Z1591" s="17">
        <f>Y1591*8</f>
        <v>0</v>
      </c>
      <c r="AA1591" s="17">
        <f>Y1591*3.5</f>
        <v>0</v>
      </c>
      <c r="AB1591" s="17">
        <f>Y1591*0.9</f>
        <v>0</v>
      </c>
    </row>
    <row r="1593" spans="1:28" s="16" customFormat="1" x14ac:dyDescent="0.25">
      <c r="A1593" s="16">
        <v>443</v>
      </c>
      <c r="B1593" s="16">
        <v>14</v>
      </c>
      <c r="C1593" s="16">
        <v>1</v>
      </c>
      <c r="D1593" s="16" t="s">
        <v>612</v>
      </c>
      <c r="E1593" s="16" t="s">
        <v>1109</v>
      </c>
      <c r="F1593" s="16">
        <v>3.5</v>
      </c>
      <c r="G1593" s="72">
        <f>+F1593-O1593/5</f>
        <v>3.3</v>
      </c>
      <c r="H1593" s="73">
        <f>G1593*7%</f>
        <v>0.23100000000000001</v>
      </c>
      <c r="I1593" s="73">
        <f>G1593+H1593</f>
        <v>3.5309999999999997</v>
      </c>
      <c r="J1593" s="16">
        <v>27</v>
      </c>
      <c r="K1593" s="74">
        <f>I1593*J1593</f>
        <v>95.336999999999989</v>
      </c>
      <c r="L1593" s="72" t="s">
        <v>30</v>
      </c>
      <c r="M1593" s="16">
        <v>1</v>
      </c>
      <c r="N1593" s="16">
        <v>0.74</v>
      </c>
      <c r="O1593" s="75">
        <v>1</v>
      </c>
      <c r="P1593" s="75">
        <v>950</v>
      </c>
      <c r="Q1593" s="76">
        <f>N1593*P1593</f>
        <v>703</v>
      </c>
      <c r="R1593" s="74">
        <f>G1593*13</f>
        <v>42.9</v>
      </c>
      <c r="S1593" s="74">
        <f>+R1593+Q1593+K1593</f>
        <v>841.23699999999997</v>
      </c>
      <c r="T1593" s="74">
        <f>S1593+S1594</f>
        <v>908.83699999999999</v>
      </c>
      <c r="U1593" s="74">
        <f>T1593/C1593</f>
        <v>908.83699999999999</v>
      </c>
      <c r="X1593" s="123">
        <f>U1593*1.65</f>
        <v>1499.58105</v>
      </c>
      <c r="Y1593" s="16">
        <v>1499</v>
      </c>
      <c r="Z1593" s="16">
        <f>Y1593*8</f>
        <v>11992</v>
      </c>
      <c r="AA1593" s="16">
        <f>Y1593*3.5</f>
        <v>5246.5</v>
      </c>
      <c r="AB1593" s="16">
        <f>Y1593*0.9</f>
        <v>1349.1000000000001</v>
      </c>
    </row>
    <row r="1594" spans="1:28" s="17" customFormat="1" x14ac:dyDescent="0.25">
      <c r="E1594" s="18" t="s">
        <v>1122</v>
      </c>
      <c r="G1594" s="10">
        <f>+F1594-O1594/5</f>
        <v>0</v>
      </c>
      <c r="H1594" s="11">
        <f>G1594*7%</f>
        <v>0</v>
      </c>
      <c r="I1594" s="11">
        <f>G1594+H1594</f>
        <v>0</v>
      </c>
      <c r="J1594" s="13"/>
      <c r="K1594" s="7">
        <f>I1594*J1594</f>
        <v>0</v>
      </c>
      <c r="L1594" s="10" t="s">
        <v>30</v>
      </c>
      <c r="M1594" s="13">
        <v>12</v>
      </c>
      <c r="N1594" s="17">
        <v>0.26</v>
      </c>
      <c r="P1594" s="13">
        <v>260</v>
      </c>
      <c r="Q1594" s="9">
        <f>N1594*P1594</f>
        <v>67.600000000000009</v>
      </c>
      <c r="R1594" s="7">
        <f>G1594*13</f>
        <v>0</v>
      </c>
      <c r="S1594" s="7">
        <f>+R1594+Q1594+K1594</f>
        <v>67.600000000000009</v>
      </c>
      <c r="U1594" s="7" t="e">
        <f>T1594/B1594</f>
        <v>#DIV/0!</v>
      </c>
      <c r="X1594" s="117" t="e">
        <f>U1594*1.8</f>
        <v>#DIV/0!</v>
      </c>
      <c r="Z1594" s="17">
        <f>Y1594*8</f>
        <v>0</v>
      </c>
      <c r="AA1594" s="17">
        <f>Y1594*3.5</f>
        <v>0</v>
      </c>
      <c r="AB1594" s="17">
        <f>Y1594*0.9</f>
        <v>0</v>
      </c>
    </row>
    <row r="1596" spans="1:28" s="16" customFormat="1" x14ac:dyDescent="0.25">
      <c r="A1596" s="16">
        <v>444</v>
      </c>
      <c r="B1596" s="16">
        <v>14</v>
      </c>
      <c r="C1596" s="16">
        <v>1</v>
      </c>
      <c r="D1596" s="16" t="s">
        <v>642</v>
      </c>
      <c r="E1596" s="16" t="s">
        <v>1110</v>
      </c>
      <c r="F1596" s="16">
        <v>4</v>
      </c>
      <c r="G1596" s="72">
        <f>+F1596-O1596/5</f>
        <v>3.82</v>
      </c>
      <c r="H1596" s="73">
        <f>G1596*7%</f>
        <v>0.26740000000000003</v>
      </c>
      <c r="I1596" s="73">
        <f>G1596+H1596</f>
        <v>4.0873999999999997</v>
      </c>
      <c r="J1596" s="16">
        <v>27</v>
      </c>
      <c r="K1596" s="74">
        <f>I1596*J1596</f>
        <v>110.35979999999999</v>
      </c>
      <c r="L1596" s="72" t="s">
        <v>30</v>
      </c>
      <c r="M1596" s="16">
        <v>1</v>
      </c>
      <c r="N1596" s="16">
        <v>0.74</v>
      </c>
      <c r="O1596" s="75">
        <v>0.9</v>
      </c>
      <c r="P1596" s="75">
        <v>1200</v>
      </c>
      <c r="Q1596" s="76">
        <f>N1596*P1596</f>
        <v>888</v>
      </c>
      <c r="R1596" s="74">
        <f>G1596*13</f>
        <v>49.66</v>
      </c>
      <c r="S1596" s="74">
        <f>+R1596+Q1596+K1596</f>
        <v>1048.0198</v>
      </c>
      <c r="T1596" s="74">
        <f>S1596+S1597</f>
        <v>1067.2198000000001</v>
      </c>
      <c r="U1596" s="74">
        <f>T1596/C1596</f>
        <v>1067.2198000000001</v>
      </c>
      <c r="X1596" s="123">
        <f>U1596*1.65</f>
        <v>1760.9126699999999</v>
      </c>
      <c r="Y1596" s="16">
        <v>1759</v>
      </c>
      <c r="Z1596" s="16">
        <f>Y1596*8</f>
        <v>14072</v>
      </c>
      <c r="AA1596" s="16">
        <f>Y1596*3.5</f>
        <v>6156.5</v>
      </c>
      <c r="AB1596" s="16">
        <f>Y1596*0.9</f>
        <v>1583.1000000000001</v>
      </c>
    </row>
    <row r="1597" spans="1:28" s="17" customFormat="1" x14ac:dyDescent="0.25">
      <c r="E1597" s="18" t="s">
        <v>1121</v>
      </c>
      <c r="G1597" s="10">
        <f>+F1597-O1597/5</f>
        <v>0</v>
      </c>
      <c r="H1597" s="11">
        <f>G1597*7%</f>
        <v>0</v>
      </c>
      <c r="I1597" s="11">
        <f>G1597+H1597</f>
        <v>0</v>
      </c>
      <c r="J1597" s="13"/>
      <c r="K1597" s="7">
        <f>I1597*J1597</f>
        <v>0</v>
      </c>
      <c r="L1597" s="10" t="s">
        <v>30</v>
      </c>
      <c r="M1597" s="13">
        <v>80</v>
      </c>
      <c r="N1597" s="17">
        <v>0.16</v>
      </c>
      <c r="P1597" s="13">
        <v>120</v>
      </c>
      <c r="Q1597" s="9">
        <f>N1597*P1597</f>
        <v>19.2</v>
      </c>
      <c r="R1597" s="7">
        <f>G1597*13</f>
        <v>0</v>
      </c>
      <c r="S1597" s="7">
        <f>+R1597+Q1597+K1597</f>
        <v>19.2</v>
      </c>
      <c r="U1597" s="7" t="e">
        <f>T1597/B1597</f>
        <v>#DIV/0!</v>
      </c>
      <c r="X1597" s="117" t="e">
        <f>U1597*1.8</f>
        <v>#DIV/0!</v>
      </c>
      <c r="Z1597" s="17">
        <f>Y1597*8</f>
        <v>0</v>
      </c>
      <c r="AA1597" s="17">
        <f>Y1597*3.5</f>
        <v>0</v>
      </c>
      <c r="AB1597" s="17">
        <f>Y1597*0.9</f>
        <v>0</v>
      </c>
    </row>
    <row r="1599" spans="1:28" s="16" customFormat="1" x14ac:dyDescent="0.25">
      <c r="A1599" s="16">
        <v>445</v>
      </c>
      <c r="B1599" s="16">
        <v>14</v>
      </c>
      <c r="C1599" s="16">
        <v>1</v>
      </c>
      <c r="D1599" s="16" t="s">
        <v>642</v>
      </c>
      <c r="E1599" s="16" t="s">
        <v>1111</v>
      </c>
      <c r="F1599" s="16">
        <v>3</v>
      </c>
      <c r="G1599" s="72">
        <f>+F1599-O1599/5</f>
        <v>2.82</v>
      </c>
      <c r="H1599" s="73">
        <f>G1599*7%</f>
        <v>0.19740000000000002</v>
      </c>
      <c r="I1599" s="73">
        <f>G1599+H1599</f>
        <v>3.0173999999999999</v>
      </c>
      <c r="J1599" s="16">
        <v>27</v>
      </c>
      <c r="K1599" s="74">
        <f>I1599*J1599</f>
        <v>81.469799999999992</v>
      </c>
      <c r="L1599" s="72" t="s">
        <v>30</v>
      </c>
      <c r="M1599" s="16">
        <v>1</v>
      </c>
      <c r="N1599" s="16">
        <v>0.74</v>
      </c>
      <c r="O1599" s="75">
        <v>0.9</v>
      </c>
      <c r="P1599" s="75">
        <v>950</v>
      </c>
      <c r="Q1599" s="76">
        <f>N1599*P1599</f>
        <v>703</v>
      </c>
      <c r="R1599" s="74">
        <f>G1599*13</f>
        <v>36.659999999999997</v>
      </c>
      <c r="S1599" s="74">
        <f>+R1599+Q1599+K1599</f>
        <v>821.12979999999993</v>
      </c>
      <c r="T1599" s="74">
        <f>S1599+S1600</f>
        <v>840.32979999999998</v>
      </c>
      <c r="U1599" s="74">
        <f>T1599/C1599</f>
        <v>840.32979999999998</v>
      </c>
      <c r="X1599" s="123">
        <f>U1599*1.65</f>
        <v>1386.5441699999999</v>
      </c>
      <c r="Y1599" s="16">
        <v>1389</v>
      </c>
      <c r="Z1599" s="16">
        <f>Y1599*8</f>
        <v>11112</v>
      </c>
      <c r="AA1599" s="16">
        <f>Y1599*3.5</f>
        <v>4861.5</v>
      </c>
      <c r="AB1599" s="16">
        <f>Y1599*0.9</f>
        <v>1250.1000000000001</v>
      </c>
    </row>
    <row r="1600" spans="1:28" s="17" customFormat="1" x14ac:dyDescent="0.25">
      <c r="E1600" s="18" t="s">
        <v>1120</v>
      </c>
      <c r="G1600" s="10">
        <f>+F1600-O1600/5</f>
        <v>0</v>
      </c>
      <c r="H1600" s="11">
        <f>G1600*7%</f>
        <v>0</v>
      </c>
      <c r="I1600" s="11">
        <f>G1600+H1600</f>
        <v>0</v>
      </c>
      <c r="J1600" s="13"/>
      <c r="K1600" s="7">
        <f>I1600*J1600</f>
        <v>0</v>
      </c>
      <c r="L1600" s="10" t="s">
        <v>30</v>
      </c>
      <c r="M1600" s="13">
        <v>64</v>
      </c>
      <c r="N1600" s="17">
        <v>0.16</v>
      </c>
      <c r="P1600" s="13">
        <v>120</v>
      </c>
      <c r="Q1600" s="9">
        <f>N1600*P1600</f>
        <v>19.2</v>
      </c>
      <c r="R1600" s="7">
        <f>G1600*13</f>
        <v>0</v>
      </c>
      <c r="S1600" s="7">
        <f>+R1600+Q1600+K1600</f>
        <v>19.2</v>
      </c>
      <c r="U1600" s="7" t="e">
        <f>T1600/B1600</f>
        <v>#DIV/0!</v>
      </c>
      <c r="X1600" s="117" t="e">
        <f>U1600*1.8</f>
        <v>#DIV/0!</v>
      </c>
      <c r="Z1600" s="17">
        <f>Y1600*8</f>
        <v>0</v>
      </c>
      <c r="AA1600" s="17">
        <f>Y1600*3.5</f>
        <v>0</v>
      </c>
      <c r="AB1600" s="17">
        <f>Y1600*0.9</f>
        <v>0</v>
      </c>
    </row>
    <row r="1602" spans="1:28" s="16" customFormat="1" x14ac:dyDescent="0.25">
      <c r="A1602" s="16">
        <v>446</v>
      </c>
      <c r="B1602" s="16">
        <v>14</v>
      </c>
      <c r="C1602" s="16">
        <v>1</v>
      </c>
      <c r="D1602" s="16" t="s">
        <v>642</v>
      </c>
      <c r="E1602" s="16" t="s">
        <v>1112</v>
      </c>
      <c r="F1602" s="16">
        <v>4.0999999999999996</v>
      </c>
      <c r="G1602" s="72">
        <f>+F1602-O1602/5</f>
        <v>3.8499999999999996</v>
      </c>
      <c r="H1602" s="73">
        <f>G1602*7%</f>
        <v>0.26950000000000002</v>
      </c>
      <c r="I1602" s="73">
        <f>G1602+H1602</f>
        <v>4.1194999999999995</v>
      </c>
      <c r="J1602" s="16">
        <v>27</v>
      </c>
      <c r="K1602" s="74">
        <f>I1602*J1602</f>
        <v>111.22649999999999</v>
      </c>
      <c r="L1602" s="72" t="s">
        <v>30</v>
      </c>
      <c r="M1602" s="16">
        <v>1</v>
      </c>
      <c r="N1602" s="16">
        <v>0.74</v>
      </c>
      <c r="O1602" s="75">
        <v>1.25</v>
      </c>
      <c r="P1602" s="75">
        <v>1200</v>
      </c>
      <c r="Q1602" s="76">
        <f>N1602*P1602</f>
        <v>888</v>
      </c>
      <c r="R1602" s="74">
        <f>G1602*13</f>
        <v>50.05</v>
      </c>
      <c r="S1602" s="74">
        <f>+R1602+Q1602+K1602</f>
        <v>1049.2764999999999</v>
      </c>
      <c r="T1602" s="74">
        <f>S1602+S1603</f>
        <v>1143.6264999999999</v>
      </c>
      <c r="U1602" s="74">
        <f>T1602/C1602</f>
        <v>1143.6264999999999</v>
      </c>
      <c r="X1602" s="123">
        <f>U1602*1.65</f>
        <v>1886.9837249999996</v>
      </c>
      <c r="Y1602" s="16">
        <v>1889</v>
      </c>
      <c r="Z1602" s="16">
        <f>Y1602*8</f>
        <v>15112</v>
      </c>
      <c r="AA1602" s="16">
        <f>Y1602*3.5</f>
        <v>6611.5</v>
      </c>
      <c r="AB1602" s="16">
        <f>Y1602*0.9</f>
        <v>1700.1000000000001</v>
      </c>
    </row>
    <row r="1603" spans="1:28" s="17" customFormat="1" x14ac:dyDescent="0.25">
      <c r="E1603" s="18" t="s">
        <v>1119</v>
      </c>
      <c r="G1603" s="10">
        <f>+F1603-O1603/5</f>
        <v>0</v>
      </c>
      <c r="H1603" s="11">
        <f>G1603*7%</f>
        <v>0</v>
      </c>
      <c r="I1603" s="11">
        <f>G1603+H1603</f>
        <v>0</v>
      </c>
      <c r="J1603" s="13"/>
      <c r="K1603" s="7">
        <f>I1603*J1603</f>
        <v>0</v>
      </c>
      <c r="L1603" s="10" t="s">
        <v>30</v>
      </c>
      <c r="M1603" s="13">
        <v>88</v>
      </c>
      <c r="N1603" s="17">
        <v>0.51</v>
      </c>
      <c r="P1603" s="13">
        <v>185</v>
      </c>
      <c r="Q1603" s="9">
        <f>N1603*P1603</f>
        <v>94.350000000000009</v>
      </c>
      <c r="R1603" s="7">
        <f>G1603*13</f>
        <v>0</v>
      </c>
      <c r="S1603" s="7">
        <f>+R1603+Q1603+K1603</f>
        <v>94.350000000000009</v>
      </c>
      <c r="U1603" s="7" t="e">
        <f>T1603/B1603</f>
        <v>#DIV/0!</v>
      </c>
      <c r="X1603" s="117" t="e">
        <f>U1603*1.8</f>
        <v>#DIV/0!</v>
      </c>
      <c r="Z1603" s="17">
        <f>Y1603*8</f>
        <v>0</v>
      </c>
      <c r="AA1603" s="17">
        <f>Y1603*3.5</f>
        <v>0</v>
      </c>
      <c r="AB1603" s="17">
        <f>Y1603*0.9</f>
        <v>0</v>
      </c>
    </row>
    <row r="1605" spans="1:28" s="16" customFormat="1" x14ac:dyDescent="0.25">
      <c r="A1605" s="16">
        <v>447</v>
      </c>
      <c r="B1605" s="16">
        <v>14</v>
      </c>
      <c r="C1605" s="16">
        <v>1</v>
      </c>
      <c r="D1605" s="16" t="s">
        <v>642</v>
      </c>
      <c r="E1605" s="16" t="s">
        <v>1113</v>
      </c>
      <c r="F1605" s="16">
        <v>3.4</v>
      </c>
      <c r="G1605" s="72">
        <f>+F1605-O1605/5</f>
        <v>3.1999999999999997</v>
      </c>
      <c r="H1605" s="73">
        <f>G1605*7%</f>
        <v>0.224</v>
      </c>
      <c r="I1605" s="73">
        <f>G1605+H1605</f>
        <v>3.4239999999999999</v>
      </c>
      <c r="J1605" s="16">
        <v>27</v>
      </c>
      <c r="K1605" s="74">
        <f>I1605*J1605</f>
        <v>92.447999999999993</v>
      </c>
      <c r="L1605" s="72" t="s">
        <v>30</v>
      </c>
      <c r="M1605" s="16">
        <v>1</v>
      </c>
      <c r="N1605" s="16">
        <v>0.74</v>
      </c>
      <c r="O1605" s="75">
        <v>1</v>
      </c>
      <c r="P1605" s="75">
        <v>950</v>
      </c>
      <c r="Q1605" s="76">
        <f>N1605*P1605</f>
        <v>703</v>
      </c>
      <c r="R1605" s="74">
        <f>G1605*13</f>
        <v>41.599999999999994</v>
      </c>
      <c r="S1605" s="74">
        <f>+R1605+Q1605+K1605</f>
        <v>837.048</v>
      </c>
      <c r="T1605" s="74">
        <f>S1605+S1606</f>
        <v>868.24800000000005</v>
      </c>
      <c r="U1605" s="74">
        <f>T1605/C1605</f>
        <v>868.24800000000005</v>
      </c>
      <c r="X1605" s="123">
        <f>U1605*1.65</f>
        <v>1432.6092000000001</v>
      </c>
      <c r="Y1605" s="16">
        <v>1429</v>
      </c>
      <c r="Z1605" s="16">
        <f>Y1605*8</f>
        <v>11432</v>
      </c>
      <c r="AA1605" s="16">
        <f>Y1605*3.5</f>
        <v>5001.5</v>
      </c>
      <c r="AB1605" s="16">
        <f>Y1605*0.9</f>
        <v>1286.1000000000001</v>
      </c>
    </row>
    <row r="1606" spans="1:28" s="17" customFormat="1" x14ac:dyDescent="0.25">
      <c r="E1606" s="18" t="s">
        <v>1118</v>
      </c>
      <c r="G1606" s="10">
        <f>+F1606-O1606/5</f>
        <v>0</v>
      </c>
      <c r="H1606" s="11">
        <f>G1606*7%</f>
        <v>0</v>
      </c>
      <c r="I1606" s="11">
        <f>G1606+H1606</f>
        <v>0</v>
      </c>
      <c r="J1606" s="13"/>
      <c r="K1606" s="7">
        <f>I1606*J1606</f>
        <v>0</v>
      </c>
      <c r="L1606" s="10" t="s">
        <v>30</v>
      </c>
      <c r="M1606" s="13">
        <v>67</v>
      </c>
      <c r="N1606" s="17">
        <v>0.26</v>
      </c>
      <c r="P1606" s="13">
        <v>120</v>
      </c>
      <c r="Q1606" s="9">
        <f>N1606*P1606</f>
        <v>31.200000000000003</v>
      </c>
      <c r="R1606" s="7">
        <f>G1606*13</f>
        <v>0</v>
      </c>
      <c r="S1606" s="7">
        <f>+R1606+Q1606+K1606</f>
        <v>31.200000000000003</v>
      </c>
      <c r="U1606" s="7" t="e">
        <f>T1606/B1606</f>
        <v>#DIV/0!</v>
      </c>
      <c r="X1606" s="117" t="e">
        <f>U1606*1.8</f>
        <v>#DIV/0!</v>
      </c>
      <c r="Z1606" s="17">
        <f>Y1606*8</f>
        <v>0</v>
      </c>
      <c r="AA1606" s="17">
        <f>Y1606*3.5</f>
        <v>0</v>
      </c>
      <c r="AB1606" s="17">
        <f>Y1606*0.9</f>
        <v>0</v>
      </c>
    </row>
    <row r="1608" spans="1:28" s="16" customFormat="1" x14ac:dyDescent="0.25">
      <c r="A1608" s="16">
        <v>448</v>
      </c>
      <c r="B1608" s="16">
        <v>14</v>
      </c>
      <c r="C1608" s="16">
        <v>1</v>
      </c>
      <c r="D1608" s="16" t="s">
        <v>642</v>
      </c>
      <c r="E1608" s="16" t="s">
        <v>1114</v>
      </c>
      <c r="F1608" s="16">
        <v>4.7</v>
      </c>
      <c r="G1608" s="72">
        <f>+F1608-O1608/5</f>
        <v>4.5</v>
      </c>
      <c r="H1608" s="73">
        <f>G1608*7%</f>
        <v>0.31500000000000006</v>
      </c>
      <c r="I1608" s="73">
        <f>G1608+H1608</f>
        <v>4.8150000000000004</v>
      </c>
      <c r="J1608" s="16">
        <v>27</v>
      </c>
      <c r="K1608" s="74">
        <f>I1608*J1608</f>
        <v>130.00500000000002</v>
      </c>
      <c r="L1608" s="72" t="s">
        <v>30</v>
      </c>
      <c r="M1608" s="16">
        <v>1</v>
      </c>
      <c r="N1608" s="16">
        <v>0.74</v>
      </c>
      <c r="O1608" s="75">
        <v>1</v>
      </c>
      <c r="P1608" s="75">
        <v>950</v>
      </c>
      <c r="Q1608" s="76">
        <f>N1608*P1608</f>
        <v>703</v>
      </c>
      <c r="R1608" s="74">
        <f>G1608*13</f>
        <v>58.5</v>
      </c>
      <c r="S1608" s="74">
        <f>+R1608+Q1608+K1608</f>
        <v>891.505</v>
      </c>
      <c r="T1608" s="74">
        <f>S1608+S1609</f>
        <v>939.60500000000002</v>
      </c>
      <c r="U1608" s="74">
        <f>T1608/C1608</f>
        <v>939.60500000000002</v>
      </c>
      <c r="X1608" s="123">
        <f>U1608*1.65</f>
        <v>1550.34825</v>
      </c>
      <c r="Y1608" s="16">
        <v>1549</v>
      </c>
      <c r="Z1608" s="16">
        <f>Y1608*8</f>
        <v>12392</v>
      </c>
      <c r="AA1608" s="16">
        <f>Y1608*3.5</f>
        <v>5421.5</v>
      </c>
      <c r="AB1608" s="16">
        <f>Y1608*0.9</f>
        <v>1394.1000000000001</v>
      </c>
    </row>
    <row r="1609" spans="1:28" s="17" customFormat="1" x14ac:dyDescent="0.25">
      <c r="E1609" s="18" t="s">
        <v>1117</v>
      </c>
      <c r="G1609" s="10">
        <f>+F1609-O1609/5</f>
        <v>0</v>
      </c>
      <c r="H1609" s="11">
        <f>G1609*7%</f>
        <v>0</v>
      </c>
      <c r="I1609" s="11">
        <f>G1609+H1609</f>
        <v>0</v>
      </c>
      <c r="J1609" s="13"/>
      <c r="K1609" s="7">
        <f>I1609*J1609</f>
        <v>0</v>
      </c>
      <c r="L1609" s="10" t="s">
        <v>30</v>
      </c>
      <c r="M1609" s="13">
        <v>46</v>
      </c>
      <c r="N1609" s="17">
        <v>0.26</v>
      </c>
      <c r="P1609" s="13">
        <v>185</v>
      </c>
      <c r="Q1609" s="9">
        <f>N1609*P1609</f>
        <v>48.1</v>
      </c>
      <c r="R1609" s="7">
        <f>G1609*13</f>
        <v>0</v>
      </c>
      <c r="S1609" s="7">
        <f>+R1609+Q1609+K1609</f>
        <v>48.1</v>
      </c>
      <c r="U1609" s="7" t="e">
        <f>T1609/B1609</f>
        <v>#DIV/0!</v>
      </c>
      <c r="X1609" s="117" t="e">
        <f>U1609*1.8</f>
        <v>#DIV/0!</v>
      </c>
      <c r="Z1609" s="17">
        <f>Y1609*8</f>
        <v>0</v>
      </c>
      <c r="AA1609" s="17">
        <f>Y1609*3.5</f>
        <v>0</v>
      </c>
      <c r="AB1609" s="17">
        <f>Y1609*0.9</f>
        <v>0</v>
      </c>
    </row>
    <row r="1611" spans="1:28" s="16" customFormat="1" x14ac:dyDescent="0.25">
      <c r="A1611" s="16">
        <v>449</v>
      </c>
      <c r="B1611" s="16">
        <v>14</v>
      </c>
      <c r="C1611" s="16">
        <v>1</v>
      </c>
      <c r="D1611" s="16" t="s">
        <v>642</v>
      </c>
      <c r="E1611" s="16" t="s">
        <v>1115</v>
      </c>
      <c r="F1611" s="16">
        <v>3.8</v>
      </c>
      <c r="G1611" s="72">
        <f>+F1611-O1611/5</f>
        <v>3.5999999999999996</v>
      </c>
      <c r="H1611" s="73">
        <f>G1611*7%</f>
        <v>0.252</v>
      </c>
      <c r="I1611" s="73">
        <f>G1611+H1611</f>
        <v>3.8519999999999994</v>
      </c>
      <c r="J1611" s="16">
        <v>27</v>
      </c>
      <c r="K1611" s="74">
        <f>I1611*J1611</f>
        <v>104.00399999999999</v>
      </c>
      <c r="L1611" s="72" t="s">
        <v>30</v>
      </c>
      <c r="M1611" s="16">
        <v>1</v>
      </c>
      <c r="N1611" s="16">
        <v>0.74</v>
      </c>
      <c r="O1611" s="75">
        <v>1</v>
      </c>
      <c r="P1611" s="75">
        <v>1200</v>
      </c>
      <c r="Q1611" s="76">
        <f>N1611*P1611</f>
        <v>888</v>
      </c>
      <c r="R1611" s="74">
        <f>G1611*13</f>
        <v>46.8</v>
      </c>
      <c r="S1611" s="74">
        <f>+R1611+Q1611+K1611</f>
        <v>1038.8039999999999</v>
      </c>
      <c r="T1611" s="74">
        <f>S1611+S1612</f>
        <v>1086.9039999999998</v>
      </c>
      <c r="U1611" s="74">
        <f>T1611/C1611</f>
        <v>1086.9039999999998</v>
      </c>
      <c r="X1611" s="123">
        <f>U1611*1.65</f>
        <v>1793.3915999999995</v>
      </c>
      <c r="Y1611" s="16">
        <v>1789</v>
      </c>
      <c r="Z1611" s="16">
        <f>Y1611*8</f>
        <v>14312</v>
      </c>
      <c r="AA1611" s="16">
        <f>Y1611*3.5</f>
        <v>6261.5</v>
      </c>
      <c r="AB1611" s="16">
        <f>Y1611*0.9</f>
        <v>1610.1000000000001</v>
      </c>
    </row>
    <row r="1612" spans="1:28" s="17" customFormat="1" x14ac:dyDescent="0.25">
      <c r="E1612" s="18" t="s">
        <v>1116</v>
      </c>
      <c r="G1612" s="10">
        <f>+F1612-O1612/5</f>
        <v>0</v>
      </c>
      <c r="H1612" s="11">
        <f>G1612*7%</f>
        <v>0</v>
      </c>
      <c r="I1612" s="11">
        <f>G1612+H1612</f>
        <v>0</v>
      </c>
      <c r="J1612" s="13"/>
      <c r="K1612" s="7">
        <f>I1612*J1612</f>
        <v>0</v>
      </c>
      <c r="L1612" s="10" t="s">
        <v>30</v>
      </c>
      <c r="M1612" s="13">
        <v>61</v>
      </c>
      <c r="N1612" s="17">
        <v>0.26</v>
      </c>
      <c r="P1612" s="13">
        <v>185</v>
      </c>
      <c r="Q1612" s="9">
        <f>N1612*P1612</f>
        <v>48.1</v>
      </c>
      <c r="R1612" s="7">
        <f>G1612*13</f>
        <v>0</v>
      </c>
      <c r="S1612" s="7">
        <f>+R1612+Q1612+K1612</f>
        <v>48.1</v>
      </c>
      <c r="U1612" s="7" t="e">
        <f>T1612/B1612</f>
        <v>#DIV/0!</v>
      </c>
      <c r="X1612" s="117" t="e">
        <f>U1612*1.8</f>
        <v>#DIV/0!</v>
      </c>
      <c r="Z1612" s="17">
        <f>Y1612*8</f>
        <v>0</v>
      </c>
      <c r="AA1612" s="17">
        <f>Y1612*3.5</f>
        <v>0</v>
      </c>
      <c r="AB1612" s="17">
        <f>Y1612*0.9</f>
        <v>0</v>
      </c>
    </row>
  </sheetData>
  <conditionalFormatting sqref="E137">
    <cfRule type="duplicateValues" dxfId="1338" priority="1693" stopIfTrue="1"/>
  </conditionalFormatting>
  <conditionalFormatting sqref="E140">
    <cfRule type="duplicateValues" dxfId="1337" priority="1692" stopIfTrue="1"/>
  </conditionalFormatting>
  <conditionalFormatting sqref="E143">
    <cfRule type="duplicateValues" dxfId="1336" priority="1690" stopIfTrue="1"/>
  </conditionalFormatting>
  <conditionalFormatting sqref="E149">
    <cfRule type="duplicateValues" dxfId="1335" priority="1688" stopIfTrue="1"/>
  </conditionalFormatting>
  <conditionalFormatting sqref="E159">
    <cfRule type="duplicateValues" dxfId="1334" priority="1687" stopIfTrue="1"/>
  </conditionalFormatting>
  <conditionalFormatting sqref="E168">
    <cfRule type="duplicateValues" dxfId="1333" priority="1686" stopIfTrue="1"/>
  </conditionalFormatting>
  <conditionalFormatting sqref="E171">
    <cfRule type="duplicateValues" dxfId="1332" priority="1685" stopIfTrue="1"/>
  </conditionalFormatting>
  <conditionalFormatting sqref="E179">
    <cfRule type="duplicateValues" dxfId="1331" priority="1684" stopIfTrue="1"/>
  </conditionalFormatting>
  <conditionalFormatting sqref="E182">
    <cfRule type="duplicateValues" dxfId="1330" priority="1683" stopIfTrue="1"/>
  </conditionalFormatting>
  <conditionalFormatting sqref="E188">
    <cfRule type="duplicateValues" dxfId="1329" priority="1682" stopIfTrue="1"/>
  </conditionalFormatting>
  <conditionalFormatting sqref="E191">
    <cfRule type="duplicateValues" dxfId="1328" priority="1681" stopIfTrue="1"/>
  </conditionalFormatting>
  <conditionalFormatting sqref="E194">
    <cfRule type="duplicateValues" dxfId="1327" priority="1680" stopIfTrue="1"/>
  </conditionalFormatting>
  <conditionalFormatting sqref="E197">
    <cfRule type="duplicateValues" dxfId="1326" priority="1679" stopIfTrue="1"/>
  </conditionalFormatting>
  <conditionalFormatting sqref="E152">
    <cfRule type="duplicateValues" dxfId="1325" priority="1678" stopIfTrue="1"/>
  </conditionalFormatting>
  <conditionalFormatting sqref="E165">
    <cfRule type="duplicateValues" dxfId="1324" priority="1677" stopIfTrue="1"/>
  </conditionalFormatting>
  <conditionalFormatting sqref="E217">
    <cfRule type="duplicateValues" dxfId="1323" priority="1675" stopIfTrue="1"/>
  </conditionalFormatting>
  <conditionalFormatting sqref="E220">
    <cfRule type="duplicateValues" dxfId="1322" priority="1674" stopIfTrue="1"/>
  </conditionalFormatting>
  <conditionalFormatting sqref="E249">
    <cfRule type="duplicateValues" dxfId="1321" priority="1673" stopIfTrue="1"/>
  </conditionalFormatting>
  <conditionalFormatting sqref="E256">
    <cfRule type="duplicateValues" dxfId="1320" priority="1670" stopIfTrue="1"/>
  </conditionalFormatting>
  <conditionalFormatting sqref="E259">
    <cfRule type="duplicateValues" dxfId="1319" priority="1669" stopIfTrue="1"/>
  </conditionalFormatting>
  <conditionalFormatting sqref="E262">
    <cfRule type="duplicateValues" dxfId="1318" priority="1667" stopIfTrue="1"/>
  </conditionalFormatting>
  <conditionalFormatting sqref="E265">
    <cfRule type="duplicateValues" dxfId="1317" priority="1665" stopIfTrue="1"/>
  </conditionalFormatting>
  <conditionalFormatting sqref="E268">
    <cfRule type="duplicateValues" dxfId="1316" priority="1664" stopIfTrue="1"/>
  </conditionalFormatting>
  <conditionalFormatting sqref="E272">
    <cfRule type="duplicateValues" dxfId="1315" priority="1663" stopIfTrue="1"/>
  </conditionalFormatting>
  <conditionalFormatting sqref="E277">
    <cfRule type="duplicateValues" dxfId="1314" priority="1662" stopIfTrue="1"/>
  </conditionalFormatting>
  <conditionalFormatting sqref="E280">
    <cfRule type="duplicateValues" dxfId="1313" priority="1660" stopIfTrue="1"/>
  </conditionalFormatting>
  <conditionalFormatting sqref="E285">
    <cfRule type="duplicateValues" dxfId="1312" priority="1658" stopIfTrue="1"/>
  </conditionalFormatting>
  <conditionalFormatting sqref="E291">
    <cfRule type="duplicateValues" dxfId="1311" priority="1656" stopIfTrue="1"/>
  </conditionalFormatting>
  <conditionalFormatting sqref="E295">
    <cfRule type="duplicateValues" dxfId="1310" priority="1654" stopIfTrue="1"/>
  </conditionalFormatting>
  <conditionalFormatting sqref="E300">
    <cfRule type="duplicateValues" dxfId="1309" priority="1652" stopIfTrue="1"/>
  </conditionalFormatting>
  <conditionalFormatting sqref="E305">
    <cfRule type="duplicateValues" dxfId="1308" priority="1650" stopIfTrue="1"/>
  </conditionalFormatting>
  <conditionalFormatting sqref="E311">
    <cfRule type="duplicateValues" dxfId="1307" priority="1648" stopIfTrue="1"/>
  </conditionalFormatting>
  <conditionalFormatting sqref="E314">
    <cfRule type="duplicateValues" dxfId="1306" priority="1647" stopIfTrue="1"/>
  </conditionalFormatting>
  <conditionalFormatting sqref="E252">
    <cfRule type="duplicateValues" dxfId="1305" priority="1644" stopIfTrue="1"/>
  </conditionalFormatting>
  <conditionalFormatting sqref="E324">
    <cfRule type="duplicateValues" dxfId="1304" priority="1643" stopIfTrue="1"/>
  </conditionalFormatting>
  <conditionalFormatting sqref="E331">
    <cfRule type="duplicateValues" dxfId="1303" priority="1641" stopIfTrue="1"/>
  </conditionalFormatting>
  <conditionalFormatting sqref="E338">
    <cfRule type="duplicateValues" dxfId="1302" priority="1636" stopIfTrue="1"/>
  </conditionalFormatting>
  <conditionalFormatting sqref="E341:E342">
    <cfRule type="duplicateValues" dxfId="1301" priority="1635" stopIfTrue="1"/>
  </conditionalFormatting>
  <conditionalFormatting sqref="E346">
    <cfRule type="duplicateValues" dxfId="1300" priority="1633" stopIfTrue="1"/>
  </conditionalFormatting>
  <conditionalFormatting sqref="E350">
    <cfRule type="duplicateValues" dxfId="1299" priority="1631" stopIfTrue="1"/>
  </conditionalFormatting>
  <conditionalFormatting sqref="E347">
    <cfRule type="duplicateValues" dxfId="1298" priority="1628" stopIfTrue="1"/>
  </conditionalFormatting>
  <conditionalFormatting sqref="E354">
    <cfRule type="duplicateValues" dxfId="1297" priority="1626" stopIfTrue="1"/>
  </conditionalFormatting>
  <conditionalFormatting sqref="E358">
    <cfRule type="duplicateValues" dxfId="1296" priority="1624" stopIfTrue="1"/>
  </conditionalFormatting>
  <conditionalFormatting sqref="E361">
    <cfRule type="duplicateValues" dxfId="1295" priority="1622" stopIfTrue="1"/>
  </conditionalFormatting>
  <conditionalFormatting sqref="E373">
    <cfRule type="duplicateValues" dxfId="1294" priority="1618" stopIfTrue="1"/>
  </conditionalFormatting>
  <conditionalFormatting sqref="E364">
    <cfRule type="duplicateValues" dxfId="1293" priority="1616" stopIfTrue="1"/>
  </conditionalFormatting>
  <conditionalFormatting sqref="E377">
    <cfRule type="duplicateValues" dxfId="1292" priority="1614" stopIfTrue="1"/>
  </conditionalFormatting>
  <conditionalFormatting sqref="E384">
    <cfRule type="duplicateValues" dxfId="1291" priority="1612" stopIfTrue="1"/>
  </conditionalFormatting>
  <conditionalFormatting sqref="E387">
    <cfRule type="duplicateValues" dxfId="1290" priority="1610" stopIfTrue="1"/>
  </conditionalFormatting>
  <conditionalFormatting sqref="E390">
    <cfRule type="duplicateValues" dxfId="1289" priority="1608" stopIfTrue="1"/>
  </conditionalFormatting>
  <conditionalFormatting sqref="E396">
    <cfRule type="duplicateValues" dxfId="1288" priority="1606" stopIfTrue="1"/>
  </conditionalFormatting>
  <conditionalFormatting sqref="E402">
    <cfRule type="duplicateValues" dxfId="1287" priority="1604" stopIfTrue="1"/>
  </conditionalFormatting>
  <conditionalFormatting sqref="E409">
    <cfRule type="duplicateValues" dxfId="1286" priority="1602" stopIfTrue="1"/>
  </conditionalFormatting>
  <conditionalFormatting sqref="E415">
    <cfRule type="duplicateValues" dxfId="1285" priority="1600" stopIfTrue="1"/>
  </conditionalFormatting>
  <conditionalFormatting sqref="E418">
    <cfRule type="duplicateValues" dxfId="1284" priority="1598" stopIfTrue="1"/>
  </conditionalFormatting>
  <conditionalFormatting sqref="E421">
    <cfRule type="duplicateValues" dxfId="1283" priority="1597" stopIfTrue="1"/>
  </conditionalFormatting>
  <conditionalFormatting sqref="E426">
    <cfRule type="duplicateValues" dxfId="1282" priority="1596" stopIfTrue="1"/>
  </conditionalFormatting>
  <conditionalFormatting sqref="E425">
    <cfRule type="duplicateValues" dxfId="1281" priority="1595" stopIfTrue="1"/>
  </conditionalFormatting>
  <conditionalFormatting sqref="E430">
    <cfRule type="duplicateValues" dxfId="1280" priority="1594" stopIfTrue="1"/>
  </conditionalFormatting>
  <conditionalFormatting sqref="E449">
    <cfRule type="duplicateValues" dxfId="1279" priority="1593" stopIfTrue="1"/>
  </conditionalFormatting>
  <conditionalFormatting sqref="E460">
    <cfRule type="duplicateValues" dxfId="1278" priority="1592" stopIfTrue="1"/>
  </conditionalFormatting>
  <conditionalFormatting sqref="E463">
    <cfRule type="duplicateValues" dxfId="1277" priority="1591" stopIfTrue="1"/>
  </conditionalFormatting>
  <conditionalFormatting sqref="E466">
    <cfRule type="duplicateValues" dxfId="1276" priority="1590" stopIfTrue="1"/>
  </conditionalFormatting>
  <conditionalFormatting sqref="E469">
    <cfRule type="duplicateValues" dxfId="1275" priority="1589" stopIfTrue="1"/>
  </conditionalFormatting>
  <conditionalFormatting sqref="E472">
    <cfRule type="duplicateValues" dxfId="1274" priority="1588" stopIfTrue="1"/>
  </conditionalFormatting>
  <conditionalFormatting sqref="E475">
    <cfRule type="duplicateValues" dxfId="1273" priority="1587" stopIfTrue="1"/>
  </conditionalFormatting>
  <conditionalFormatting sqref="E482">
    <cfRule type="duplicateValues" dxfId="1272" priority="1586" stopIfTrue="1"/>
  </conditionalFormatting>
  <conditionalFormatting sqref="E485">
    <cfRule type="duplicateValues" dxfId="1271" priority="1585" stopIfTrue="1"/>
  </conditionalFormatting>
  <conditionalFormatting sqref="M484">
    <cfRule type="duplicateValues" dxfId="1270" priority="1584" stopIfTrue="1"/>
  </conditionalFormatting>
  <conditionalFormatting sqref="E488">
    <cfRule type="duplicateValues" dxfId="1269" priority="1583" stopIfTrue="1"/>
  </conditionalFormatting>
  <conditionalFormatting sqref="E502">
    <cfRule type="duplicateValues" dxfId="1268" priority="1581" stopIfTrue="1"/>
  </conditionalFormatting>
  <conditionalFormatting sqref="E506">
    <cfRule type="duplicateValues" dxfId="1267" priority="1579" stopIfTrue="1"/>
  </conditionalFormatting>
  <conditionalFormatting sqref="E509">
    <cfRule type="duplicateValues" dxfId="1266" priority="1577" stopIfTrue="1"/>
  </conditionalFormatting>
  <conditionalFormatting sqref="E519">
    <cfRule type="duplicateValues" dxfId="1265" priority="1574" stopIfTrue="1"/>
  </conditionalFormatting>
  <conditionalFormatting sqref="E532">
    <cfRule type="duplicateValues" dxfId="1264" priority="1572" stopIfTrue="1"/>
  </conditionalFormatting>
  <conditionalFormatting sqref="E549">
    <cfRule type="duplicateValues" dxfId="1263" priority="1570" stopIfTrue="1"/>
  </conditionalFormatting>
  <conditionalFormatting sqref="E552">
    <cfRule type="duplicateValues" dxfId="1262" priority="1569" stopIfTrue="1"/>
  </conditionalFormatting>
  <conditionalFormatting sqref="E555">
    <cfRule type="duplicateValues" dxfId="1261" priority="1567" stopIfTrue="1"/>
  </conditionalFormatting>
  <conditionalFormatting sqref="E558">
    <cfRule type="duplicateValues" dxfId="1260" priority="1566" stopIfTrue="1"/>
  </conditionalFormatting>
  <conditionalFormatting sqref="E561">
    <cfRule type="duplicateValues" dxfId="1259" priority="1565" stopIfTrue="1"/>
  </conditionalFormatting>
  <conditionalFormatting sqref="E564">
    <cfRule type="duplicateValues" dxfId="1258" priority="1564" stopIfTrue="1"/>
  </conditionalFormatting>
  <conditionalFormatting sqref="E571">
    <cfRule type="duplicateValues" dxfId="1257" priority="1562" stopIfTrue="1"/>
  </conditionalFormatting>
  <conditionalFormatting sqref="E574">
    <cfRule type="duplicateValues" dxfId="1256" priority="1561" stopIfTrue="1"/>
  </conditionalFormatting>
  <conditionalFormatting sqref="E577">
    <cfRule type="duplicateValues" dxfId="1255" priority="1559" stopIfTrue="1"/>
  </conditionalFormatting>
  <conditionalFormatting sqref="E580">
    <cfRule type="duplicateValues" dxfId="1254" priority="1558" stopIfTrue="1"/>
  </conditionalFormatting>
  <conditionalFormatting sqref="E583">
    <cfRule type="duplicateValues" dxfId="1253" priority="1557" stopIfTrue="1"/>
  </conditionalFormatting>
  <conditionalFormatting sqref="E586">
    <cfRule type="duplicateValues" dxfId="1252" priority="1556" stopIfTrue="1"/>
  </conditionalFormatting>
  <conditionalFormatting sqref="E597">
    <cfRule type="duplicateValues" dxfId="1251" priority="1554" stopIfTrue="1"/>
  </conditionalFormatting>
  <conditionalFormatting sqref="E601">
    <cfRule type="duplicateValues" dxfId="1250" priority="1552" stopIfTrue="1"/>
  </conditionalFormatting>
  <conditionalFormatting sqref="M600:M601">
    <cfRule type="duplicateValues" dxfId="1249" priority="1551" stopIfTrue="1"/>
  </conditionalFormatting>
  <conditionalFormatting sqref="E604">
    <cfRule type="duplicateValues" dxfId="1248" priority="1550" stopIfTrue="1"/>
  </conditionalFormatting>
  <conditionalFormatting sqref="E607">
    <cfRule type="duplicateValues" dxfId="1247" priority="1549" stopIfTrue="1"/>
  </conditionalFormatting>
  <conditionalFormatting sqref="E611">
    <cfRule type="duplicateValues" dxfId="1246" priority="1548" stopIfTrue="1"/>
  </conditionalFormatting>
  <conditionalFormatting sqref="E614">
    <cfRule type="duplicateValues" dxfId="1245" priority="1547" stopIfTrue="1"/>
  </conditionalFormatting>
  <conditionalFormatting sqref="E620">
    <cfRule type="duplicateValues" dxfId="1244" priority="1546" stopIfTrue="1"/>
  </conditionalFormatting>
  <conditionalFormatting sqref="E623">
    <cfRule type="duplicateValues" dxfId="1243" priority="1545" stopIfTrue="1"/>
  </conditionalFormatting>
  <conditionalFormatting sqref="E658">
    <cfRule type="duplicateValues" dxfId="1242" priority="1544" stopIfTrue="1"/>
  </conditionalFormatting>
  <conditionalFormatting sqref="E661">
    <cfRule type="duplicateValues" dxfId="1241" priority="1543" stopIfTrue="1"/>
  </conditionalFormatting>
  <conditionalFormatting sqref="M686:M687">
    <cfRule type="duplicateValues" dxfId="1240" priority="1540" stopIfTrue="1"/>
  </conditionalFormatting>
  <conditionalFormatting sqref="E687">
    <cfRule type="duplicateValues" dxfId="1239" priority="1539" stopIfTrue="1"/>
  </conditionalFormatting>
  <conditionalFormatting sqref="E687">
    <cfRule type="duplicateValues" dxfId="1238" priority="1538" stopIfTrue="1"/>
  </conditionalFormatting>
  <conditionalFormatting sqref="M689:M690">
    <cfRule type="duplicateValues" dxfId="1237" priority="1537" stopIfTrue="1"/>
  </conditionalFormatting>
  <conditionalFormatting sqref="E690">
    <cfRule type="duplicateValues" dxfId="1236" priority="1534" stopIfTrue="1"/>
  </conditionalFormatting>
  <conditionalFormatting sqref="E690">
    <cfRule type="duplicateValues" dxfId="1235" priority="1533" stopIfTrue="1"/>
  </conditionalFormatting>
  <conditionalFormatting sqref="M692:M693">
    <cfRule type="duplicateValues" dxfId="1234" priority="1532" stopIfTrue="1"/>
  </conditionalFormatting>
  <conditionalFormatting sqref="E693">
    <cfRule type="duplicateValues" dxfId="1233" priority="1531" stopIfTrue="1"/>
  </conditionalFormatting>
  <conditionalFormatting sqref="E693">
    <cfRule type="duplicateValues" dxfId="1232" priority="1530" stopIfTrue="1"/>
  </conditionalFormatting>
  <conditionalFormatting sqref="M695:M696">
    <cfRule type="duplicateValues" dxfId="1231" priority="1529" stopIfTrue="1"/>
  </conditionalFormatting>
  <conditionalFormatting sqref="E696">
    <cfRule type="duplicateValues" dxfId="1230" priority="1526" stopIfTrue="1"/>
  </conditionalFormatting>
  <conditionalFormatting sqref="E696">
    <cfRule type="duplicateValues" dxfId="1229" priority="1525" stopIfTrue="1"/>
  </conditionalFormatting>
  <conditionalFormatting sqref="M706:M707">
    <cfRule type="duplicateValues" dxfId="1228" priority="1524" stopIfTrue="1"/>
  </conditionalFormatting>
  <conditionalFormatting sqref="E707">
    <cfRule type="duplicateValues" dxfId="1227" priority="1523" stopIfTrue="1"/>
  </conditionalFormatting>
  <conditionalFormatting sqref="E707">
    <cfRule type="duplicateValues" dxfId="1226" priority="1522" stopIfTrue="1"/>
  </conditionalFormatting>
  <conditionalFormatting sqref="E710">
    <cfRule type="duplicateValues" dxfId="1225" priority="1521" stopIfTrue="1"/>
  </conditionalFormatting>
  <conditionalFormatting sqref="E716">
    <cfRule type="duplicateValues" dxfId="1224" priority="1519" stopIfTrue="1"/>
  </conditionalFormatting>
  <conditionalFormatting sqref="M725:M726">
    <cfRule type="duplicateValues" dxfId="1223" priority="1518" stopIfTrue="1"/>
  </conditionalFormatting>
  <conditionalFormatting sqref="E726">
    <cfRule type="duplicateValues" dxfId="1222" priority="1517" stopIfTrue="1"/>
  </conditionalFormatting>
  <conditionalFormatting sqref="E726">
    <cfRule type="duplicateValues" dxfId="1221" priority="1516" stopIfTrue="1"/>
  </conditionalFormatting>
  <conditionalFormatting sqref="M728:M729">
    <cfRule type="duplicateValues" dxfId="1220" priority="1514" stopIfTrue="1"/>
  </conditionalFormatting>
  <conditionalFormatting sqref="E729">
    <cfRule type="duplicateValues" dxfId="1219" priority="1513" stopIfTrue="1"/>
  </conditionalFormatting>
  <conditionalFormatting sqref="E729">
    <cfRule type="duplicateValues" dxfId="1218" priority="1512" stopIfTrue="1"/>
  </conditionalFormatting>
  <conditionalFormatting sqref="E736">
    <cfRule type="duplicateValues" dxfId="1217" priority="1511" stopIfTrue="1"/>
  </conditionalFormatting>
  <conditionalFormatting sqref="E746">
    <cfRule type="duplicateValues" dxfId="1216" priority="1510" stopIfTrue="1"/>
  </conditionalFormatting>
  <conditionalFormatting sqref="M761:M762">
    <cfRule type="duplicateValues" dxfId="1215" priority="1509" stopIfTrue="1"/>
  </conditionalFormatting>
  <conditionalFormatting sqref="E762">
    <cfRule type="duplicateValues" dxfId="1214" priority="1508" stopIfTrue="1"/>
  </conditionalFormatting>
  <conditionalFormatting sqref="E762">
    <cfRule type="duplicateValues" dxfId="1213" priority="1507" stopIfTrue="1"/>
  </conditionalFormatting>
  <conditionalFormatting sqref="M764:M765">
    <cfRule type="duplicateValues" dxfId="1212" priority="1506" stopIfTrue="1"/>
  </conditionalFormatting>
  <conditionalFormatting sqref="E765">
    <cfRule type="duplicateValues" dxfId="1211" priority="1505" stopIfTrue="1"/>
  </conditionalFormatting>
  <conditionalFormatting sqref="E765">
    <cfRule type="duplicateValues" dxfId="1210" priority="1504" stopIfTrue="1"/>
  </conditionalFormatting>
  <conditionalFormatting sqref="M767:M768">
    <cfRule type="duplicateValues" dxfId="1209" priority="1503" stopIfTrue="1"/>
  </conditionalFormatting>
  <conditionalFormatting sqref="E768">
    <cfRule type="duplicateValues" dxfId="1208" priority="1502" stopIfTrue="1"/>
  </conditionalFormatting>
  <conditionalFormatting sqref="E768">
    <cfRule type="duplicateValues" dxfId="1207" priority="1501" stopIfTrue="1"/>
  </conditionalFormatting>
  <conditionalFormatting sqref="M770:M771">
    <cfRule type="duplicateValues" dxfId="1206" priority="1500" stopIfTrue="1"/>
  </conditionalFormatting>
  <conditionalFormatting sqref="E771">
    <cfRule type="duplicateValues" dxfId="1205" priority="1499" stopIfTrue="1"/>
  </conditionalFormatting>
  <conditionalFormatting sqref="E771">
    <cfRule type="duplicateValues" dxfId="1204" priority="1498" stopIfTrue="1"/>
  </conditionalFormatting>
  <conditionalFormatting sqref="M773:M774">
    <cfRule type="duplicateValues" dxfId="1203" priority="1497" stopIfTrue="1"/>
  </conditionalFormatting>
  <conditionalFormatting sqref="E774">
    <cfRule type="duplicateValues" dxfId="1202" priority="1493" stopIfTrue="1"/>
  </conditionalFormatting>
  <conditionalFormatting sqref="E774">
    <cfRule type="duplicateValues" dxfId="1201" priority="1494" stopIfTrue="1"/>
  </conditionalFormatting>
  <conditionalFormatting sqref="M776:M777">
    <cfRule type="duplicateValues" dxfId="1200" priority="1492" stopIfTrue="1"/>
  </conditionalFormatting>
  <conditionalFormatting sqref="E777">
    <cfRule type="duplicateValues" dxfId="1199" priority="1490" stopIfTrue="1"/>
  </conditionalFormatting>
  <conditionalFormatting sqref="E777">
    <cfRule type="duplicateValues" dxfId="1198" priority="1491" stopIfTrue="1"/>
  </conditionalFormatting>
  <conditionalFormatting sqref="E780">
    <cfRule type="duplicateValues" dxfId="1197" priority="1486" stopIfTrue="1"/>
  </conditionalFormatting>
  <conditionalFormatting sqref="E783">
    <cfRule type="duplicateValues" dxfId="1196" priority="1485" stopIfTrue="1"/>
  </conditionalFormatting>
  <conditionalFormatting sqref="E786">
    <cfRule type="duplicateValues" dxfId="1195" priority="1482" stopIfTrue="1"/>
  </conditionalFormatting>
  <conditionalFormatting sqref="E786">
    <cfRule type="duplicateValues" dxfId="1194" priority="1483" stopIfTrue="1"/>
  </conditionalFormatting>
  <conditionalFormatting sqref="E792">
    <cfRule type="duplicateValues" dxfId="1193" priority="1481" stopIfTrue="1"/>
  </conditionalFormatting>
  <conditionalFormatting sqref="E795">
    <cfRule type="duplicateValues" dxfId="1192" priority="1478" stopIfTrue="1"/>
  </conditionalFormatting>
  <conditionalFormatting sqref="E795">
    <cfRule type="duplicateValues" dxfId="1191" priority="1479" stopIfTrue="1"/>
  </conditionalFormatting>
  <conditionalFormatting sqref="E798">
    <cfRule type="duplicateValues" dxfId="1190" priority="1477" stopIfTrue="1"/>
  </conditionalFormatting>
  <conditionalFormatting sqref="E801">
    <cfRule type="duplicateValues" dxfId="1189" priority="1473" stopIfTrue="1"/>
  </conditionalFormatting>
  <conditionalFormatting sqref="E801">
    <cfRule type="duplicateValues" dxfId="1188" priority="1474" stopIfTrue="1"/>
  </conditionalFormatting>
  <conditionalFormatting sqref="E804">
    <cfRule type="duplicateValues" dxfId="1187" priority="1471" stopIfTrue="1"/>
  </conditionalFormatting>
  <conditionalFormatting sqref="E804">
    <cfRule type="duplicateValues" dxfId="1186" priority="1472" stopIfTrue="1"/>
  </conditionalFormatting>
  <conditionalFormatting sqref="E807">
    <cfRule type="duplicateValues" dxfId="1185" priority="1469" stopIfTrue="1"/>
  </conditionalFormatting>
  <conditionalFormatting sqref="E807">
    <cfRule type="duplicateValues" dxfId="1184" priority="1470" stopIfTrue="1"/>
  </conditionalFormatting>
  <conditionalFormatting sqref="E810">
    <cfRule type="duplicateValues" dxfId="1183" priority="1467" stopIfTrue="1"/>
  </conditionalFormatting>
  <conditionalFormatting sqref="E810">
    <cfRule type="duplicateValues" dxfId="1182" priority="1468" stopIfTrue="1"/>
  </conditionalFormatting>
  <conditionalFormatting sqref="E813">
    <cfRule type="duplicateValues" dxfId="1181" priority="1464" stopIfTrue="1"/>
  </conditionalFormatting>
  <conditionalFormatting sqref="E813">
    <cfRule type="duplicateValues" dxfId="1180" priority="1465" stopIfTrue="1"/>
  </conditionalFormatting>
  <conditionalFormatting sqref="E816">
    <cfRule type="duplicateValues" dxfId="1179" priority="1458" stopIfTrue="1"/>
  </conditionalFormatting>
  <conditionalFormatting sqref="E816">
    <cfRule type="duplicateValues" dxfId="1178" priority="1459" stopIfTrue="1"/>
  </conditionalFormatting>
  <conditionalFormatting sqref="E819">
    <cfRule type="duplicateValues" dxfId="1177" priority="1454" stopIfTrue="1"/>
  </conditionalFormatting>
  <conditionalFormatting sqref="E819">
    <cfRule type="duplicateValues" dxfId="1176" priority="1455" stopIfTrue="1"/>
  </conditionalFormatting>
  <conditionalFormatting sqref="E822">
    <cfRule type="duplicateValues" dxfId="1175" priority="1450" stopIfTrue="1"/>
  </conditionalFormatting>
  <conditionalFormatting sqref="E822">
    <cfRule type="duplicateValues" dxfId="1174" priority="1451" stopIfTrue="1"/>
  </conditionalFormatting>
  <conditionalFormatting sqref="E825">
    <cfRule type="duplicateValues" dxfId="1173" priority="1448" stopIfTrue="1"/>
  </conditionalFormatting>
  <conditionalFormatting sqref="E825">
    <cfRule type="duplicateValues" dxfId="1172" priority="1449" stopIfTrue="1"/>
  </conditionalFormatting>
  <conditionalFormatting sqref="E828">
    <cfRule type="duplicateValues" dxfId="1171" priority="1444" stopIfTrue="1"/>
  </conditionalFormatting>
  <conditionalFormatting sqref="E828">
    <cfRule type="duplicateValues" dxfId="1170" priority="1445" stopIfTrue="1"/>
  </conditionalFormatting>
  <conditionalFormatting sqref="M830:M831">
    <cfRule type="duplicateValues" dxfId="1169" priority="1443" stopIfTrue="1"/>
  </conditionalFormatting>
  <conditionalFormatting sqref="E831">
    <cfRule type="duplicateValues" dxfId="1168" priority="1439" stopIfTrue="1"/>
  </conditionalFormatting>
  <conditionalFormatting sqref="E831">
    <cfRule type="duplicateValues" dxfId="1167" priority="1440" stopIfTrue="1"/>
  </conditionalFormatting>
  <conditionalFormatting sqref="E834">
    <cfRule type="duplicateValues" dxfId="1166" priority="1435" stopIfTrue="1"/>
  </conditionalFormatting>
  <conditionalFormatting sqref="E834">
    <cfRule type="duplicateValues" dxfId="1165" priority="1436" stopIfTrue="1"/>
  </conditionalFormatting>
  <conditionalFormatting sqref="M836:M837">
    <cfRule type="duplicateValues" dxfId="1164" priority="1434" stopIfTrue="1"/>
  </conditionalFormatting>
  <conditionalFormatting sqref="E840">
    <cfRule type="duplicateValues" dxfId="1163" priority="1428" stopIfTrue="1"/>
  </conditionalFormatting>
  <conditionalFormatting sqref="E840">
    <cfRule type="duplicateValues" dxfId="1162" priority="1429" stopIfTrue="1"/>
  </conditionalFormatting>
  <conditionalFormatting sqref="E837">
    <cfRule type="duplicateValues" dxfId="1161" priority="1426" stopIfTrue="1"/>
  </conditionalFormatting>
  <conditionalFormatting sqref="E837">
    <cfRule type="duplicateValues" dxfId="1160" priority="1427" stopIfTrue="1"/>
  </conditionalFormatting>
  <conditionalFormatting sqref="E843">
    <cfRule type="duplicateValues" dxfId="1159" priority="1422" stopIfTrue="1"/>
  </conditionalFormatting>
  <conditionalFormatting sqref="E843">
    <cfRule type="duplicateValues" dxfId="1158" priority="1423" stopIfTrue="1"/>
  </conditionalFormatting>
  <conditionalFormatting sqref="E846">
    <cfRule type="duplicateValues" dxfId="1157" priority="1418" stopIfTrue="1"/>
  </conditionalFormatting>
  <conditionalFormatting sqref="E846">
    <cfRule type="duplicateValues" dxfId="1156" priority="1419" stopIfTrue="1"/>
  </conditionalFormatting>
  <conditionalFormatting sqref="E852">
    <cfRule type="duplicateValues" dxfId="1155" priority="1410" stopIfTrue="1"/>
  </conditionalFormatting>
  <conditionalFormatting sqref="E852">
    <cfRule type="duplicateValues" dxfId="1154" priority="1411" stopIfTrue="1"/>
  </conditionalFormatting>
  <conditionalFormatting sqref="E855">
    <cfRule type="duplicateValues" dxfId="1153" priority="1408" stopIfTrue="1"/>
  </conditionalFormatting>
  <conditionalFormatting sqref="E855">
    <cfRule type="duplicateValues" dxfId="1152" priority="1409" stopIfTrue="1"/>
  </conditionalFormatting>
  <conditionalFormatting sqref="M848:M849">
    <cfRule type="duplicateValues" dxfId="1151" priority="1407" stopIfTrue="1"/>
  </conditionalFormatting>
  <conditionalFormatting sqref="E849">
    <cfRule type="duplicateValues" dxfId="1150" priority="1404" stopIfTrue="1"/>
  </conditionalFormatting>
  <conditionalFormatting sqref="E849">
    <cfRule type="duplicateValues" dxfId="1149" priority="1403" stopIfTrue="1"/>
  </conditionalFormatting>
  <conditionalFormatting sqref="E858">
    <cfRule type="duplicateValues" dxfId="1148" priority="1401" stopIfTrue="1"/>
  </conditionalFormatting>
  <conditionalFormatting sqref="E858">
    <cfRule type="duplicateValues" dxfId="1147" priority="1402" stopIfTrue="1"/>
  </conditionalFormatting>
  <conditionalFormatting sqref="M860:M861">
    <cfRule type="duplicateValues" dxfId="1146" priority="1400" stopIfTrue="1"/>
  </conditionalFormatting>
  <conditionalFormatting sqref="M863:M864">
    <cfRule type="duplicateValues" dxfId="1145" priority="1397" stopIfTrue="1"/>
  </conditionalFormatting>
  <conditionalFormatting sqref="E879">
    <cfRule type="duplicateValues" dxfId="1144" priority="1392" stopIfTrue="1"/>
  </conditionalFormatting>
  <conditionalFormatting sqref="E879">
    <cfRule type="duplicateValues" dxfId="1143" priority="1393" stopIfTrue="1"/>
  </conditionalFormatting>
  <conditionalFormatting sqref="E882">
    <cfRule type="duplicateValues" dxfId="1142" priority="1390" stopIfTrue="1"/>
  </conditionalFormatting>
  <conditionalFormatting sqref="E882">
    <cfRule type="duplicateValues" dxfId="1141" priority="1391" stopIfTrue="1"/>
  </conditionalFormatting>
  <conditionalFormatting sqref="E888">
    <cfRule type="duplicateValues" dxfId="1140" priority="1386" stopIfTrue="1"/>
  </conditionalFormatting>
  <conditionalFormatting sqref="E888">
    <cfRule type="duplicateValues" dxfId="1139" priority="1387" stopIfTrue="1"/>
  </conditionalFormatting>
  <conditionalFormatting sqref="E900">
    <cfRule type="duplicateValues" dxfId="1138" priority="1382" stopIfTrue="1"/>
  </conditionalFormatting>
  <conditionalFormatting sqref="E900">
    <cfRule type="duplicateValues" dxfId="1137" priority="1383" stopIfTrue="1"/>
  </conditionalFormatting>
  <conditionalFormatting sqref="E903">
    <cfRule type="duplicateValues" dxfId="1136" priority="1380" stopIfTrue="1"/>
  </conditionalFormatting>
  <conditionalFormatting sqref="E903">
    <cfRule type="duplicateValues" dxfId="1135" priority="1381" stopIfTrue="1"/>
  </conditionalFormatting>
  <conditionalFormatting sqref="E906">
    <cfRule type="duplicateValues" dxfId="1134" priority="1378" stopIfTrue="1"/>
  </conditionalFormatting>
  <conditionalFormatting sqref="E906">
    <cfRule type="duplicateValues" dxfId="1133" priority="1379" stopIfTrue="1"/>
  </conditionalFormatting>
  <conditionalFormatting sqref="E906">
    <cfRule type="duplicateValues" dxfId="1132" priority="1376" stopIfTrue="1"/>
    <cfRule type="duplicateValues" dxfId="1131" priority="1377" stopIfTrue="1"/>
  </conditionalFormatting>
  <conditionalFormatting sqref="E912">
    <cfRule type="duplicateValues" dxfId="1130" priority="1374" stopIfTrue="1"/>
  </conditionalFormatting>
  <conditionalFormatting sqref="E912">
    <cfRule type="duplicateValues" dxfId="1129" priority="1375" stopIfTrue="1"/>
  </conditionalFormatting>
  <conditionalFormatting sqref="E912">
    <cfRule type="duplicateValues" dxfId="1128" priority="1372" stopIfTrue="1"/>
    <cfRule type="duplicateValues" dxfId="1127" priority="1373" stopIfTrue="1"/>
  </conditionalFormatting>
  <conditionalFormatting sqref="M914:M915">
    <cfRule type="duplicateValues" dxfId="1126" priority="1371" stopIfTrue="1"/>
  </conditionalFormatting>
  <conditionalFormatting sqref="E915">
    <cfRule type="duplicateValues" dxfId="1125" priority="1365" stopIfTrue="1"/>
  </conditionalFormatting>
  <conditionalFormatting sqref="E915">
    <cfRule type="duplicateValues" dxfId="1124" priority="1366" stopIfTrue="1"/>
  </conditionalFormatting>
  <conditionalFormatting sqref="E915">
    <cfRule type="duplicateValues" dxfId="1123" priority="1363" stopIfTrue="1"/>
    <cfRule type="duplicateValues" dxfId="1122" priority="1364" stopIfTrue="1"/>
  </conditionalFormatting>
  <conditionalFormatting sqref="E918">
    <cfRule type="duplicateValues" dxfId="1121" priority="1359" stopIfTrue="1"/>
  </conditionalFormatting>
  <conditionalFormatting sqref="E918">
    <cfRule type="duplicateValues" dxfId="1120" priority="1360" stopIfTrue="1"/>
  </conditionalFormatting>
  <conditionalFormatting sqref="E918">
    <cfRule type="duplicateValues" dxfId="1119" priority="1357" stopIfTrue="1"/>
    <cfRule type="duplicateValues" dxfId="1118" priority="1358" stopIfTrue="1"/>
  </conditionalFormatting>
  <conditionalFormatting sqref="E922">
    <cfRule type="duplicateValues" dxfId="1117" priority="1355" stopIfTrue="1"/>
  </conditionalFormatting>
  <conditionalFormatting sqref="E922">
    <cfRule type="duplicateValues" dxfId="1116" priority="1356" stopIfTrue="1"/>
  </conditionalFormatting>
  <conditionalFormatting sqref="E922">
    <cfRule type="duplicateValues" dxfId="1115" priority="1353" stopIfTrue="1"/>
    <cfRule type="duplicateValues" dxfId="1114" priority="1354" stopIfTrue="1"/>
  </conditionalFormatting>
  <conditionalFormatting sqref="E928">
    <cfRule type="duplicateValues" dxfId="1113" priority="1351" stopIfTrue="1"/>
  </conditionalFormatting>
  <conditionalFormatting sqref="E928">
    <cfRule type="duplicateValues" dxfId="1112" priority="1352" stopIfTrue="1"/>
  </conditionalFormatting>
  <conditionalFormatting sqref="E928">
    <cfRule type="duplicateValues" dxfId="1111" priority="1349" stopIfTrue="1"/>
    <cfRule type="duplicateValues" dxfId="1110" priority="1350" stopIfTrue="1"/>
  </conditionalFormatting>
  <conditionalFormatting sqref="M942:M943">
    <cfRule type="duplicateValues" dxfId="1109" priority="1348" stopIfTrue="1"/>
  </conditionalFormatting>
  <conditionalFormatting sqref="E943">
    <cfRule type="duplicateValues" dxfId="1108" priority="1346" stopIfTrue="1"/>
  </conditionalFormatting>
  <conditionalFormatting sqref="E943">
    <cfRule type="duplicateValues" dxfId="1107" priority="1347" stopIfTrue="1"/>
  </conditionalFormatting>
  <conditionalFormatting sqref="E943">
    <cfRule type="duplicateValues" dxfId="1106" priority="1344" stopIfTrue="1"/>
    <cfRule type="duplicateValues" dxfId="1105" priority="1345" stopIfTrue="1"/>
  </conditionalFormatting>
  <conditionalFormatting sqref="M948:M949">
    <cfRule type="duplicateValues" dxfId="1104" priority="1343" stopIfTrue="1"/>
  </conditionalFormatting>
  <conditionalFormatting sqref="E949">
    <cfRule type="duplicateValues" dxfId="1103" priority="1341" stopIfTrue="1"/>
  </conditionalFormatting>
  <conditionalFormatting sqref="E949">
    <cfRule type="duplicateValues" dxfId="1102" priority="1342" stopIfTrue="1"/>
  </conditionalFormatting>
  <conditionalFormatting sqref="E949">
    <cfRule type="duplicateValues" dxfId="1101" priority="1339" stopIfTrue="1"/>
    <cfRule type="duplicateValues" dxfId="1100" priority="1340" stopIfTrue="1"/>
  </conditionalFormatting>
  <conditionalFormatting sqref="M951:M952">
    <cfRule type="duplicateValues" dxfId="1099" priority="1338" stopIfTrue="1"/>
  </conditionalFormatting>
  <conditionalFormatting sqref="E952">
    <cfRule type="duplicateValues" dxfId="1098" priority="1336" stopIfTrue="1"/>
  </conditionalFormatting>
  <conditionalFormatting sqref="E952">
    <cfRule type="duplicateValues" dxfId="1097" priority="1337" stopIfTrue="1"/>
  </conditionalFormatting>
  <conditionalFormatting sqref="E952">
    <cfRule type="duplicateValues" dxfId="1096" priority="1334" stopIfTrue="1"/>
    <cfRule type="duplicateValues" dxfId="1095" priority="1335" stopIfTrue="1"/>
  </conditionalFormatting>
  <conditionalFormatting sqref="M954:M955">
    <cfRule type="duplicateValues" dxfId="1094" priority="1328" stopIfTrue="1"/>
  </conditionalFormatting>
  <conditionalFormatting sqref="E955">
    <cfRule type="duplicateValues" dxfId="1093" priority="1326" stopIfTrue="1"/>
  </conditionalFormatting>
  <conditionalFormatting sqref="E955">
    <cfRule type="duplicateValues" dxfId="1092" priority="1327" stopIfTrue="1"/>
  </conditionalFormatting>
  <conditionalFormatting sqref="E955">
    <cfRule type="duplicateValues" dxfId="1091" priority="1324" stopIfTrue="1"/>
    <cfRule type="duplicateValues" dxfId="1090" priority="1325" stopIfTrue="1"/>
  </conditionalFormatting>
  <conditionalFormatting sqref="M963:M964">
    <cfRule type="duplicateValues" dxfId="1089" priority="1313" stopIfTrue="1"/>
  </conditionalFormatting>
  <conditionalFormatting sqref="M960:M961">
    <cfRule type="duplicateValues" dxfId="1088" priority="1702" stopIfTrue="1"/>
  </conditionalFormatting>
  <conditionalFormatting sqref="M957:M958">
    <cfRule type="duplicateValues" dxfId="1087" priority="1714" stopIfTrue="1"/>
  </conditionalFormatting>
  <conditionalFormatting sqref="E958">
    <cfRule type="duplicateValues" dxfId="1086" priority="1715" stopIfTrue="1"/>
  </conditionalFormatting>
  <conditionalFormatting sqref="E958">
    <cfRule type="duplicateValues" dxfId="1085" priority="1716" stopIfTrue="1"/>
    <cfRule type="duplicateValues" dxfId="1084" priority="1717" stopIfTrue="1"/>
  </conditionalFormatting>
  <conditionalFormatting sqref="M966:M968 M971">
    <cfRule type="duplicateValues" dxfId="1083" priority="1718" stopIfTrue="1"/>
  </conditionalFormatting>
  <conditionalFormatting sqref="E968 E971">
    <cfRule type="duplicateValues" dxfId="1082" priority="1720" stopIfTrue="1"/>
  </conditionalFormatting>
  <conditionalFormatting sqref="E968 E971">
    <cfRule type="duplicateValues" dxfId="1081" priority="1724" stopIfTrue="1"/>
    <cfRule type="duplicateValues" dxfId="1080" priority="1725" stopIfTrue="1"/>
  </conditionalFormatting>
  <conditionalFormatting sqref="M969:M970">
    <cfRule type="duplicateValues" dxfId="1079" priority="1149" stopIfTrue="1"/>
  </conditionalFormatting>
  <conditionalFormatting sqref="M972:M973">
    <cfRule type="duplicateValues" dxfId="1078" priority="1140" stopIfTrue="1"/>
  </conditionalFormatting>
  <conditionalFormatting sqref="M975:M976">
    <cfRule type="duplicateValues" dxfId="1077" priority="1135" stopIfTrue="1"/>
  </conditionalFormatting>
  <conditionalFormatting sqref="M978:M979">
    <cfRule type="duplicateValues" dxfId="1076" priority="1130" stopIfTrue="1"/>
  </conditionalFormatting>
  <conditionalFormatting sqref="M981:M982">
    <cfRule type="duplicateValues" dxfId="1075" priority="1125" stopIfTrue="1"/>
  </conditionalFormatting>
  <conditionalFormatting sqref="M984:M985">
    <cfRule type="duplicateValues" dxfId="1074" priority="1116" stopIfTrue="1"/>
  </conditionalFormatting>
  <conditionalFormatting sqref="M987:M988">
    <cfRule type="duplicateValues" dxfId="1073" priority="1107" stopIfTrue="1"/>
  </conditionalFormatting>
  <conditionalFormatting sqref="M990:M991">
    <cfRule type="duplicateValues" dxfId="1072" priority="1098" stopIfTrue="1"/>
  </conditionalFormatting>
  <conditionalFormatting sqref="M993:M994">
    <cfRule type="duplicateValues" dxfId="1071" priority="1089" stopIfTrue="1"/>
  </conditionalFormatting>
  <conditionalFormatting sqref="M996:M997">
    <cfRule type="duplicateValues" dxfId="1070" priority="1080" stopIfTrue="1"/>
  </conditionalFormatting>
  <conditionalFormatting sqref="M999:M1000">
    <cfRule type="duplicateValues" dxfId="1069" priority="1071" stopIfTrue="1"/>
  </conditionalFormatting>
  <conditionalFormatting sqref="M1002:M1003">
    <cfRule type="duplicateValues" dxfId="1068" priority="1062" stopIfTrue="1"/>
  </conditionalFormatting>
  <conditionalFormatting sqref="M1005:M1007">
    <cfRule type="duplicateValues" dxfId="1067" priority="1053" stopIfTrue="1"/>
  </conditionalFormatting>
  <conditionalFormatting sqref="E1007">
    <cfRule type="duplicateValues" dxfId="1066" priority="1047" stopIfTrue="1"/>
  </conditionalFormatting>
  <conditionalFormatting sqref="E1007">
    <cfRule type="duplicateValues" dxfId="1065" priority="1048" stopIfTrue="1"/>
  </conditionalFormatting>
  <conditionalFormatting sqref="E1007">
    <cfRule type="duplicateValues" dxfId="1064" priority="1045" stopIfTrue="1"/>
    <cfRule type="duplicateValues" dxfId="1063" priority="1046" stopIfTrue="1"/>
  </conditionalFormatting>
  <conditionalFormatting sqref="M1011:M1012">
    <cfRule type="duplicateValues" dxfId="1062" priority="1035" stopIfTrue="1"/>
  </conditionalFormatting>
  <conditionalFormatting sqref="M1014:M1015">
    <cfRule type="duplicateValues" dxfId="1061" priority="1026" stopIfTrue="1"/>
  </conditionalFormatting>
  <conditionalFormatting sqref="M1017:M1018">
    <cfRule type="duplicateValues" dxfId="1060" priority="1017" stopIfTrue="1"/>
  </conditionalFormatting>
  <conditionalFormatting sqref="M1020:M1021">
    <cfRule type="duplicateValues" dxfId="1059" priority="1008" stopIfTrue="1"/>
  </conditionalFormatting>
  <conditionalFormatting sqref="M1023:M1024">
    <cfRule type="duplicateValues" dxfId="1058" priority="999" stopIfTrue="1"/>
  </conditionalFormatting>
  <conditionalFormatting sqref="E1028">
    <cfRule type="duplicateValues" dxfId="1057" priority="982" stopIfTrue="1"/>
    <cfRule type="duplicateValues" dxfId="1056" priority="983" stopIfTrue="1"/>
  </conditionalFormatting>
  <conditionalFormatting sqref="M1026:M1028">
    <cfRule type="duplicateValues" dxfId="1055" priority="990" stopIfTrue="1"/>
  </conditionalFormatting>
  <conditionalFormatting sqref="E1028">
    <cfRule type="duplicateValues" dxfId="1054" priority="984" stopIfTrue="1"/>
  </conditionalFormatting>
  <conditionalFormatting sqref="E1028">
    <cfRule type="duplicateValues" dxfId="1053" priority="985" stopIfTrue="1"/>
  </conditionalFormatting>
  <conditionalFormatting sqref="M1029:M1030">
    <cfRule type="duplicateValues" dxfId="1052" priority="981" stopIfTrue="1"/>
  </conditionalFormatting>
  <conditionalFormatting sqref="M1032:M1033">
    <cfRule type="duplicateValues" dxfId="1051" priority="972" stopIfTrue="1"/>
  </conditionalFormatting>
  <conditionalFormatting sqref="M1035:M1036">
    <cfRule type="duplicateValues" dxfId="1050" priority="963" stopIfTrue="1"/>
  </conditionalFormatting>
  <conditionalFormatting sqref="M1038:M1039">
    <cfRule type="duplicateValues" dxfId="1049" priority="954" stopIfTrue="1"/>
  </conditionalFormatting>
  <conditionalFormatting sqref="M1044:M1045">
    <cfRule type="duplicateValues" dxfId="1048" priority="945" stopIfTrue="1"/>
  </conditionalFormatting>
  <conditionalFormatting sqref="M1047:M1048">
    <cfRule type="duplicateValues" dxfId="1047" priority="936" stopIfTrue="1"/>
  </conditionalFormatting>
  <conditionalFormatting sqref="M1050:M1051">
    <cfRule type="duplicateValues" dxfId="1046" priority="927" stopIfTrue="1"/>
  </conditionalFormatting>
  <conditionalFormatting sqref="M1053:M1054">
    <cfRule type="duplicateValues" dxfId="1045" priority="918" stopIfTrue="1"/>
  </conditionalFormatting>
  <conditionalFormatting sqref="M1041:M1042">
    <cfRule type="duplicateValues" dxfId="1044" priority="904" stopIfTrue="1"/>
  </conditionalFormatting>
  <conditionalFormatting sqref="M1008:M1009">
    <cfRule type="duplicateValues" dxfId="1043" priority="895" stopIfTrue="1"/>
  </conditionalFormatting>
  <conditionalFormatting sqref="E1057">
    <cfRule type="duplicateValues" dxfId="1042" priority="889" stopIfTrue="1"/>
  </conditionalFormatting>
  <conditionalFormatting sqref="E1057">
    <cfRule type="duplicateValues" dxfId="1041" priority="890" stopIfTrue="1"/>
  </conditionalFormatting>
  <conditionalFormatting sqref="E1060">
    <cfRule type="duplicateValues" dxfId="1040" priority="887" stopIfTrue="1"/>
  </conditionalFormatting>
  <conditionalFormatting sqref="E1060">
    <cfRule type="duplicateValues" dxfId="1039" priority="888" stopIfTrue="1"/>
  </conditionalFormatting>
  <conditionalFormatting sqref="E1063">
    <cfRule type="duplicateValues" dxfId="1038" priority="885" stopIfTrue="1"/>
  </conditionalFormatting>
  <conditionalFormatting sqref="E1063">
    <cfRule type="duplicateValues" dxfId="1037" priority="886" stopIfTrue="1"/>
  </conditionalFormatting>
  <conditionalFormatting sqref="E1066">
    <cfRule type="duplicateValues" dxfId="1036" priority="881" stopIfTrue="1"/>
  </conditionalFormatting>
  <conditionalFormatting sqref="E1066">
    <cfRule type="duplicateValues" dxfId="1035" priority="882" stopIfTrue="1"/>
  </conditionalFormatting>
  <conditionalFormatting sqref="E1069">
    <cfRule type="duplicateValues" dxfId="1034" priority="879" stopIfTrue="1"/>
  </conditionalFormatting>
  <conditionalFormatting sqref="E1069">
    <cfRule type="duplicateValues" dxfId="1033" priority="880" stopIfTrue="1"/>
  </conditionalFormatting>
  <conditionalFormatting sqref="E1072">
    <cfRule type="duplicateValues" dxfId="1032" priority="877" stopIfTrue="1"/>
  </conditionalFormatting>
  <conditionalFormatting sqref="E1072">
    <cfRule type="duplicateValues" dxfId="1031" priority="878" stopIfTrue="1"/>
  </conditionalFormatting>
  <conditionalFormatting sqref="E1075">
    <cfRule type="duplicateValues" dxfId="1030" priority="875" stopIfTrue="1"/>
  </conditionalFormatting>
  <conditionalFormatting sqref="E1075">
    <cfRule type="duplicateValues" dxfId="1029" priority="876" stopIfTrue="1"/>
  </conditionalFormatting>
  <conditionalFormatting sqref="E1078">
    <cfRule type="duplicateValues" dxfId="1028" priority="873" stopIfTrue="1"/>
  </conditionalFormatting>
  <conditionalFormatting sqref="E1078">
    <cfRule type="duplicateValues" dxfId="1027" priority="874" stopIfTrue="1"/>
  </conditionalFormatting>
  <conditionalFormatting sqref="E1081">
    <cfRule type="duplicateValues" dxfId="1026" priority="871" stopIfTrue="1"/>
  </conditionalFormatting>
  <conditionalFormatting sqref="E1081">
    <cfRule type="duplicateValues" dxfId="1025" priority="872" stopIfTrue="1"/>
  </conditionalFormatting>
  <conditionalFormatting sqref="E1084">
    <cfRule type="duplicateValues" dxfId="1024" priority="869" stopIfTrue="1"/>
  </conditionalFormatting>
  <conditionalFormatting sqref="E1084">
    <cfRule type="duplicateValues" dxfId="1023" priority="870" stopIfTrue="1"/>
  </conditionalFormatting>
  <conditionalFormatting sqref="E1087">
    <cfRule type="duplicateValues" dxfId="1022" priority="867" stopIfTrue="1"/>
  </conditionalFormatting>
  <conditionalFormatting sqref="E1087">
    <cfRule type="duplicateValues" dxfId="1021" priority="868" stopIfTrue="1"/>
  </conditionalFormatting>
  <conditionalFormatting sqref="E1090">
    <cfRule type="duplicateValues" dxfId="1020" priority="863" stopIfTrue="1"/>
  </conditionalFormatting>
  <conditionalFormatting sqref="E1090">
    <cfRule type="duplicateValues" dxfId="1019" priority="864" stopIfTrue="1"/>
  </conditionalFormatting>
  <conditionalFormatting sqref="E1093">
    <cfRule type="duplicateValues" dxfId="1018" priority="861" stopIfTrue="1"/>
  </conditionalFormatting>
  <conditionalFormatting sqref="E1093">
    <cfRule type="duplicateValues" dxfId="1017" priority="862" stopIfTrue="1"/>
  </conditionalFormatting>
  <conditionalFormatting sqref="E1096">
    <cfRule type="duplicateValues" dxfId="1016" priority="859" stopIfTrue="1"/>
  </conditionalFormatting>
  <conditionalFormatting sqref="E1096">
    <cfRule type="duplicateValues" dxfId="1015" priority="860" stopIfTrue="1"/>
  </conditionalFormatting>
  <conditionalFormatting sqref="E1099">
    <cfRule type="duplicateValues" dxfId="1014" priority="857" stopIfTrue="1"/>
  </conditionalFormatting>
  <conditionalFormatting sqref="E1099">
    <cfRule type="duplicateValues" dxfId="1013" priority="858" stopIfTrue="1"/>
  </conditionalFormatting>
  <conditionalFormatting sqref="E1102">
    <cfRule type="duplicateValues" dxfId="1012" priority="855" stopIfTrue="1"/>
  </conditionalFormatting>
  <conditionalFormatting sqref="E1102">
    <cfRule type="duplicateValues" dxfId="1011" priority="856" stopIfTrue="1"/>
  </conditionalFormatting>
  <conditionalFormatting sqref="E1105">
    <cfRule type="duplicateValues" dxfId="1010" priority="853" stopIfTrue="1"/>
  </conditionalFormatting>
  <conditionalFormatting sqref="E1105">
    <cfRule type="duplicateValues" dxfId="1009" priority="854" stopIfTrue="1"/>
  </conditionalFormatting>
  <conditionalFormatting sqref="E1108">
    <cfRule type="duplicateValues" dxfId="1008" priority="851" stopIfTrue="1"/>
  </conditionalFormatting>
  <conditionalFormatting sqref="E1108">
    <cfRule type="duplicateValues" dxfId="1007" priority="852" stopIfTrue="1"/>
  </conditionalFormatting>
  <conditionalFormatting sqref="E1111">
    <cfRule type="duplicateValues" dxfId="1006" priority="849" stopIfTrue="1"/>
  </conditionalFormatting>
  <conditionalFormatting sqref="E1111">
    <cfRule type="duplicateValues" dxfId="1005" priority="850" stopIfTrue="1"/>
  </conditionalFormatting>
  <conditionalFormatting sqref="E1114">
    <cfRule type="duplicateValues" dxfId="1004" priority="847" stopIfTrue="1"/>
  </conditionalFormatting>
  <conditionalFormatting sqref="E1114">
    <cfRule type="duplicateValues" dxfId="1003" priority="848" stopIfTrue="1"/>
  </conditionalFormatting>
  <conditionalFormatting sqref="E1117">
    <cfRule type="duplicateValues" dxfId="1002" priority="845" stopIfTrue="1"/>
  </conditionalFormatting>
  <conditionalFormatting sqref="E1117">
    <cfRule type="duplicateValues" dxfId="1001" priority="846" stopIfTrue="1"/>
  </conditionalFormatting>
  <conditionalFormatting sqref="E1120">
    <cfRule type="duplicateValues" dxfId="1000" priority="837" stopIfTrue="1"/>
  </conditionalFormatting>
  <conditionalFormatting sqref="E1120">
    <cfRule type="duplicateValues" dxfId="999" priority="838" stopIfTrue="1"/>
  </conditionalFormatting>
  <conditionalFormatting sqref="E1120">
    <cfRule type="duplicateValues" dxfId="998" priority="835" stopIfTrue="1"/>
    <cfRule type="duplicateValues" dxfId="997" priority="836" stopIfTrue="1"/>
  </conditionalFormatting>
  <conditionalFormatting sqref="E1123">
    <cfRule type="duplicateValues" dxfId="996" priority="833" stopIfTrue="1"/>
  </conditionalFormatting>
  <conditionalFormatting sqref="E1123">
    <cfRule type="duplicateValues" dxfId="995" priority="834" stopIfTrue="1"/>
  </conditionalFormatting>
  <conditionalFormatting sqref="E1126">
    <cfRule type="duplicateValues" dxfId="994" priority="831" stopIfTrue="1"/>
  </conditionalFormatting>
  <conditionalFormatting sqref="E1126">
    <cfRule type="duplicateValues" dxfId="993" priority="832" stopIfTrue="1"/>
  </conditionalFormatting>
  <conditionalFormatting sqref="E1129">
    <cfRule type="duplicateValues" dxfId="992" priority="829" stopIfTrue="1"/>
  </conditionalFormatting>
  <conditionalFormatting sqref="E1129">
    <cfRule type="duplicateValues" dxfId="991" priority="830" stopIfTrue="1"/>
  </conditionalFormatting>
  <conditionalFormatting sqref="E1132">
    <cfRule type="duplicateValues" dxfId="990" priority="827" stopIfTrue="1"/>
  </conditionalFormatting>
  <conditionalFormatting sqref="E1132">
    <cfRule type="duplicateValues" dxfId="989" priority="828" stopIfTrue="1"/>
  </conditionalFormatting>
  <conditionalFormatting sqref="E1135">
    <cfRule type="duplicateValues" dxfId="988" priority="825" stopIfTrue="1"/>
  </conditionalFormatting>
  <conditionalFormatting sqref="E1135">
    <cfRule type="duplicateValues" dxfId="987" priority="826" stopIfTrue="1"/>
  </conditionalFormatting>
  <conditionalFormatting sqref="E1138">
    <cfRule type="duplicateValues" dxfId="986" priority="823" stopIfTrue="1"/>
  </conditionalFormatting>
  <conditionalFormatting sqref="E1138">
    <cfRule type="duplicateValues" dxfId="985" priority="824" stopIfTrue="1"/>
  </conditionalFormatting>
  <conditionalFormatting sqref="E1141">
    <cfRule type="duplicateValues" dxfId="984" priority="819" stopIfTrue="1"/>
  </conditionalFormatting>
  <conditionalFormatting sqref="E1141">
    <cfRule type="duplicateValues" dxfId="983" priority="820" stopIfTrue="1"/>
  </conditionalFormatting>
  <conditionalFormatting sqref="E1141">
    <cfRule type="duplicateValues" dxfId="982" priority="817" stopIfTrue="1"/>
    <cfRule type="duplicateValues" dxfId="981" priority="818" stopIfTrue="1"/>
  </conditionalFormatting>
  <conditionalFormatting sqref="E1144">
    <cfRule type="duplicateValues" dxfId="980" priority="815" stopIfTrue="1"/>
  </conditionalFormatting>
  <conditionalFormatting sqref="E1144">
    <cfRule type="duplicateValues" dxfId="979" priority="816" stopIfTrue="1"/>
  </conditionalFormatting>
  <conditionalFormatting sqref="E1144">
    <cfRule type="duplicateValues" dxfId="978" priority="813" stopIfTrue="1"/>
    <cfRule type="duplicateValues" dxfId="977" priority="814" stopIfTrue="1"/>
  </conditionalFormatting>
  <conditionalFormatting sqref="E1147">
    <cfRule type="duplicateValues" dxfId="976" priority="809" stopIfTrue="1"/>
  </conditionalFormatting>
  <conditionalFormatting sqref="E1147">
    <cfRule type="duplicateValues" dxfId="975" priority="810" stopIfTrue="1"/>
  </conditionalFormatting>
  <conditionalFormatting sqref="E1150">
    <cfRule type="duplicateValues" dxfId="974" priority="807" stopIfTrue="1"/>
  </conditionalFormatting>
  <conditionalFormatting sqref="E1150">
    <cfRule type="duplicateValues" dxfId="973" priority="808" stopIfTrue="1"/>
  </conditionalFormatting>
  <conditionalFormatting sqref="E1153">
    <cfRule type="duplicateValues" dxfId="972" priority="803" stopIfTrue="1"/>
  </conditionalFormatting>
  <conditionalFormatting sqref="E1153">
    <cfRule type="duplicateValues" dxfId="971" priority="804" stopIfTrue="1"/>
  </conditionalFormatting>
  <conditionalFormatting sqref="E1156">
    <cfRule type="duplicateValues" dxfId="970" priority="801" stopIfTrue="1"/>
  </conditionalFormatting>
  <conditionalFormatting sqref="E1156">
    <cfRule type="duplicateValues" dxfId="969" priority="802" stopIfTrue="1"/>
  </conditionalFormatting>
  <conditionalFormatting sqref="E1159">
    <cfRule type="duplicateValues" dxfId="968" priority="797" stopIfTrue="1"/>
  </conditionalFormatting>
  <conditionalFormatting sqref="E1159">
    <cfRule type="duplicateValues" dxfId="967" priority="798" stopIfTrue="1"/>
  </conditionalFormatting>
  <conditionalFormatting sqref="E1162">
    <cfRule type="duplicateValues" dxfId="966" priority="795" stopIfTrue="1"/>
  </conditionalFormatting>
  <conditionalFormatting sqref="E1162">
    <cfRule type="duplicateValues" dxfId="965" priority="796" stopIfTrue="1"/>
  </conditionalFormatting>
  <conditionalFormatting sqref="E1165">
    <cfRule type="duplicateValues" dxfId="964" priority="793" stopIfTrue="1"/>
  </conditionalFormatting>
  <conditionalFormatting sqref="E1165">
    <cfRule type="duplicateValues" dxfId="963" priority="794" stopIfTrue="1"/>
  </conditionalFormatting>
  <conditionalFormatting sqref="E1168">
    <cfRule type="duplicateValues" dxfId="962" priority="791" stopIfTrue="1"/>
  </conditionalFormatting>
  <conditionalFormatting sqref="E1168">
    <cfRule type="duplicateValues" dxfId="961" priority="792" stopIfTrue="1"/>
  </conditionalFormatting>
  <conditionalFormatting sqref="E1171">
    <cfRule type="duplicateValues" dxfId="960" priority="789" stopIfTrue="1"/>
  </conditionalFormatting>
  <conditionalFormatting sqref="E1171">
    <cfRule type="duplicateValues" dxfId="959" priority="790" stopIfTrue="1"/>
  </conditionalFormatting>
  <conditionalFormatting sqref="E1174">
    <cfRule type="duplicateValues" dxfId="958" priority="787" stopIfTrue="1"/>
  </conditionalFormatting>
  <conditionalFormatting sqref="E1174">
    <cfRule type="duplicateValues" dxfId="957" priority="788" stopIfTrue="1"/>
  </conditionalFormatting>
  <conditionalFormatting sqref="E1177">
    <cfRule type="duplicateValues" dxfId="956" priority="781" stopIfTrue="1"/>
  </conditionalFormatting>
  <conditionalFormatting sqref="E1177">
    <cfRule type="duplicateValues" dxfId="955" priority="782" stopIfTrue="1"/>
  </conditionalFormatting>
  <conditionalFormatting sqref="E1177">
    <cfRule type="duplicateValues" dxfId="954" priority="779" stopIfTrue="1"/>
    <cfRule type="duplicateValues" dxfId="953" priority="780" stopIfTrue="1"/>
  </conditionalFormatting>
  <conditionalFormatting sqref="E1180">
    <cfRule type="duplicateValues" dxfId="952" priority="777" stopIfTrue="1"/>
  </conditionalFormatting>
  <conditionalFormatting sqref="E1180">
    <cfRule type="duplicateValues" dxfId="951" priority="778" stopIfTrue="1"/>
  </conditionalFormatting>
  <conditionalFormatting sqref="E1180">
    <cfRule type="duplicateValues" dxfId="950" priority="775" stopIfTrue="1"/>
    <cfRule type="duplicateValues" dxfId="949" priority="776" stopIfTrue="1"/>
  </conditionalFormatting>
  <conditionalFormatting sqref="E1183">
    <cfRule type="duplicateValues" dxfId="948" priority="773" stopIfTrue="1"/>
  </conditionalFormatting>
  <conditionalFormatting sqref="E1183">
    <cfRule type="duplicateValues" dxfId="947" priority="774" stopIfTrue="1"/>
  </conditionalFormatting>
  <conditionalFormatting sqref="E1183">
    <cfRule type="duplicateValues" dxfId="946" priority="771" stopIfTrue="1"/>
    <cfRule type="duplicateValues" dxfId="945" priority="772" stopIfTrue="1"/>
  </conditionalFormatting>
  <conditionalFormatting sqref="E1186">
    <cfRule type="duplicateValues" dxfId="944" priority="769" stopIfTrue="1"/>
  </conditionalFormatting>
  <conditionalFormatting sqref="E1186">
    <cfRule type="duplicateValues" dxfId="943" priority="770" stopIfTrue="1"/>
  </conditionalFormatting>
  <conditionalFormatting sqref="E1186">
    <cfRule type="duplicateValues" dxfId="942" priority="767" stopIfTrue="1"/>
    <cfRule type="duplicateValues" dxfId="941" priority="768" stopIfTrue="1"/>
  </conditionalFormatting>
  <conditionalFormatting sqref="E1189">
    <cfRule type="duplicateValues" dxfId="940" priority="765" stopIfTrue="1"/>
  </conditionalFormatting>
  <conditionalFormatting sqref="E1189">
    <cfRule type="duplicateValues" dxfId="939" priority="766" stopIfTrue="1"/>
  </conditionalFormatting>
  <conditionalFormatting sqref="E1189">
    <cfRule type="duplicateValues" dxfId="938" priority="763" stopIfTrue="1"/>
    <cfRule type="duplicateValues" dxfId="937" priority="764" stopIfTrue="1"/>
  </conditionalFormatting>
  <conditionalFormatting sqref="E1192">
    <cfRule type="duplicateValues" dxfId="936" priority="761" stopIfTrue="1"/>
  </conditionalFormatting>
  <conditionalFormatting sqref="E1192">
    <cfRule type="duplicateValues" dxfId="935" priority="762" stopIfTrue="1"/>
  </conditionalFormatting>
  <conditionalFormatting sqref="E1192">
    <cfRule type="duplicateValues" dxfId="934" priority="759" stopIfTrue="1"/>
    <cfRule type="duplicateValues" dxfId="933" priority="760" stopIfTrue="1"/>
  </conditionalFormatting>
  <conditionalFormatting sqref="E1195">
    <cfRule type="duplicateValues" dxfId="932" priority="757" stopIfTrue="1"/>
  </conditionalFormatting>
  <conditionalFormatting sqref="E1195">
    <cfRule type="duplicateValues" dxfId="931" priority="758" stopIfTrue="1"/>
  </conditionalFormatting>
  <conditionalFormatting sqref="E1195">
    <cfRule type="duplicateValues" dxfId="930" priority="755" stopIfTrue="1"/>
    <cfRule type="duplicateValues" dxfId="929" priority="756" stopIfTrue="1"/>
  </conditionalFormatting>
  <conditionalFormatting sqref="E1198">
    <cfRule type="duplicateValues" dxfId="928" priority="753" stopIfTrue="1"/>
  </conditionalFormatting>
  <conditionalFormatting sqref="E1198">
    <cfRule type="duplicateValues" dxfId="927" priority="754" stopIfTrue="1"/>
  </conditionalFormatting>
  <conditionalFormatting sqref="E1198">
    <cfRule type="duplicateValues" dxfId="926" priority="751" stopIfTrue="1"/>
    <cfRule type="duplicateValues" dxfId="925" priority="752" stopIfTrue="1"/>
  </conditionalFormatting>
  <conditionalFormatting sqref="E1201">
    <cfRule type="duplicateValues" dxfId="924" priority="749" stopIfTrue="1"/>
  </conditionalFormatting>
  <conditionalFormatting sqref="E1201">
    <cfRule type="duplicateValues" dxfId="923" priority="750" stopIfTrue="1"/>
  </conditionalFormatting>
  <conditionalFormatting sqref="E1201">
    <cfRule type="duplicateValues" dxfId="922" priority="747" stopIfTrue="1"/>
    <cfRule type="duplicateValues" dxfId="921" priority="748" stopIfTrue="1"/>
  </conditionalFormatting>
  <conditionalFormatting sqref="E1204">
    <cfRule type="duplicateValues" dxfId="920" priority="745" stopIfTrue="1"/>
  </conditionalFormatting>
  <conditionalFormatting sqref="E1204">
    <cfRule type="duplicateValues" dxfId="919" priority="746" stopIfTrue="1"/>
  </conditionalFormatting>
  <conditionalFormatting sqref="E1204">
    <cfRule type="duplicateValues" dxfId="918" priority="743" stopIfTrue="1"/>
    <cfRule type="duplicateValues" dxfId="917" priority="744" stopIfTrue="1"/>
  </conditionalFormatting>
  <conditionalFormatting sqref="E1207">
    <cfRule type="duplicateValues" dxfId="916" priority="741" stopIfTrue="1"/>
  </conditionalFormatting>
  <conditionalFormatting sqref="E1207">
    <cfRule type="duplicateValues" dxfId="915" priority="742" stopIfTrue="1"/>
  </conditionalFormatting>
  <conditionalFormatting sqref="E1207">
    <cfRule type="duplicateValues" dxfId="914" priority="739" stopIfTrue="1"/>
    <cfRule type="duplicateValues" dxfId="913" priority="740" stopIfTrue="1"/>
  </conditionalFormatting>
  <conditionalFormatting sqref="E1210">
    <cfRule type="duplicateValues" dxfId="912" priority="733" stopIfTrue="1"/>
  </conditionalFormatting>
  <conditionalFormatting sqref="E1210">
    <cfRule type="duplicateValues" dxfId="911" priority="734" stopIfTrue="1"/>
  </conditionalFormatting>
  <conditionalFormatting sqref="E1210">
    <cfRule type="duplicateValues" dxfId="910" priority="731" stopIfTrue="1"/>
    <cfRule type="duplicateValues" dxfId="909" priority="732" stopIfTrue="1"/>
  </conditionalFormatting>
  <conditionalFormatting sqref="E1213">
    <cfRule type="duplicateValues" dxfId="908" priority="729" stopIfTrue="1"/>
  </conditionalFormatting>
  <conditionalFormatting sqref="E1213">
    <cfRule type="duplicateValues" dxfId="907" priority="730" stopIfTrue="1"/>
  </conditionalFormatting>
  <conditionalFormatting sqref="E1213">
    <cfRule type="duplicateValues" dxfId="906" priority="727" stopIfTrue="1"/>
    <cfRule type="duplicateValues" dxfId="905" priority="728" stopIfTrue="1"/>
  </conditionalFormatting>
  <conditionalFormatting sqref="E1216">
    <cfRule type="duplicateValues" dxfId="904" priority="725" stopIfTrue="1"/>
  </conditionalFormatting>
  <conditionalFormatting sqref="E1216">
    <cfRule type="duplicateValues" dxfId="903" priority="726" stopIfTrue="1"/>
  </conditionalFormatting>
  <conditionalFormatting sqref="E1216">
    <cfRule type="duplicateValues" dxfId="902" priority="723" stopIfTrue="1"/>
    <cfRule type="duplicateValues" dxfId="901" priority="724" stopIfTrue="1"/>
  </conditionalFormatting>
  <conditionalFormatting sqref="E1219">
    <cfRule type="duplicateValues" dxfId="900" priority="721" stopIfTrue="1"/>
  </conditionalFormatting>
  <conditionalFormatting sqref="E1219">
    <cfRule type="duplicateValues" dxfId="899" priority="722" stopIfTrue="1"/>
  </conditionalFormatting>
  <conditionalFormatting sqref="E1219">
    <cfRule type="duplicateValues" dxfId="898" priority="719" stopIfTrue="1"/>
    <cfRule type="duplicateValues" dxfId="897" priority="720" stopIfTrue="1"/>
  </conditionalFormatting>
  <conditionalFormatting sqref="E1222">
    <cfRule type="duplicateValues" dxfId="896" priority="715" stopIfTrue="1"/>
  </conditionalFormatting>
  <conditionalFormatting sqref="E1222">
    <cfRule type="duplicateValues" dxfId="895" priority="716" stopIfTrue="1"/>
  </conditionalFormatting>
  <conditionalFormatting sqref="E1222">
    <cfRule type="duplicateValues" dxfId="894" priority="713" stopIfTrue="1"/>
    <cfRule type="duplicateValues" dxfId="893" priority="714" stopIfTrue="1"/>
  </conditionalFormatting>
  <conditionalFormatting sqref="E1231">
    <cfRule type="duplicateValues" dxfId="892" priority="699" stopIfTrue="1"/>
  </conditionalFormatting>
  <conditionalFormatting sqref="E1231">
    <cfRule type="duplicateValues" dxfId="891" priority="700" stopIfTrue="1"/>
  </conditionalFormatting>
  <conditionalFormatting sqref="E1231">
    <cfRule type="duplicateValues" dxfId="890" priority="697" stopIfTrue="1"/>
    <cfRule type="duplicateValues" dxfId="889" priority="698" stopIfTrue="1"/>
  </conditionalFormatting>
  <conditionalFormatting sqref="E1234">
    <cfRule type="duplicateValues" dxfId="888" priority="695" stopIfTrue="1"/>
  </conditionalFormatting>
  <conditionalFormatting sqref="E1234:E1235">
    <cfRule type="duplicateValues" dxfId="887" priority="696" stopIfTrue="1"/>
  </conditionalFormatting>
  <conditionalFormatting sqref="E1234">
    <cfRule type="duplicateValues" dxfId="886" priority="693" stopIfTrue="1"/>
    <cfRule type="duplicateValues" dxfId="885" priority="694" stopIfTrue="1"/>
  </conditionalFormatting>
  <conditionalFormatting sqref="E1237">
    <cfRule type="duplicateValues" dxfId="884" priority="691" stopIfTrue="1"/>
  </conditionalFormatting>
  <conditionalFormatting sqref="E1237">
    <cfRule type="duplicateValues" dxfId="883" priority="692" stopIfTrue="1"/>
  </conditionalFormatting>
  <conditionalFormatting sqref="E1237">
    <cfRule type="duplicateValues" dxfId="882" priority="689" stopIfTrue="1"/>
    <cfRule type="duplicateValues" dxfId="881" priority="690" stopIfTrue="1"/>
  </conditionalFormatting>
  <conditionalFormatting sqref="E1240">
    <cfRule type="duplicateValues" dxfId="880" priority="687" stopIfTrue="1"/>
  </conditionalFormatting>
  <conditionalFormatting sqref="E1240">
    <cfRule type="duplicateValues" dxfId="879" priority="688" stopIfTrue="1"/>
  </conditionalFormatting>
  <conditionalFormatting sqref="E1240">
    <cfRule type="duplicateValues" dxfId="878" priority="685" stopIfTrue="1"/>
    <cfRule type="duplicateValues" dxfId="877" priority="686" stopIfTrue="1"/>
  </conditionalFormatting>
  <conditionalFormatting sqref="E1243">
    <cfRule type="duplicateValues" dxfId="876" priority="679" stopIfTrue="1"/>
  </conditionalFormatting>
  <conditionalFormatting sqref="E1243">
    <cfRule type="duplicateValues" dxfId="875" priority="680" stopIfTrue="1"/>
  </conditionalFormatting>
  <conditionalFormatting sqref="E1243">
    <cfRule type="duplicateValues" dxfId="874" priority="677" stopIfTrue="1"/>
    <cfRule type="duplicateValues" dxfId="873" priority="678" stopIfTrue="1"/>
  </conditionalFormatting>
  <conditionalFormatting sqref="E1243">
    <cfRule type="duplicateValues" dxfId="872" priority="676" stopIfTrue="1"/>
  </conditionalFormatting>
  <conditionalFormatting sqref="E1246">
    <cfRule type="duplicateValues" dxfId="871" priority="674" stopIfTrue="1"/>
  </conditionalFormatting>
  <conditionalFormatting sqref="E1246">
    <cfRule type="duplicateValues" dxfId="870" priority="675" stopIfTrue="1"/>
  </conditionalFormatting>
  <conditionalFormatting sqref="E1246">
    <cfRule type="duplicateValues" dxfId="869" priority="672" stopIfTrue="1"/>
    <cfRule type="duplicateValues" dxfId="868" priority="673" stopIfTrue="1"/>
  </conditionalFormatting>
  <conditionalFormatting sqref="E1246">
    <cfRule type="duplicateValues" dxfId="867" priority="671" stopIfTrue="1"/>
  </conditionalFormatting>
  <conditionalFormatting sqref="E1249">
    <cfRule type="duplicateValues" dxfId="866" priority="669" stopIfTrue="1"/>
  </conditionalFormatting>
  <conditionalFormatting sqref="E1249">
    <cfRule type="duplicateValues" dxfId="865" priority="670" stopIfTrue="1"/>
  </conditionalFormatting>
  <conditionalFormatting sqref="E1249">
    <cfRule type="duplicateValues" dxfId="864" priority="667" stopIfTrue="1"/>
    <cfRule type="duplicateValues" dxfId="863" priority="668" stopIfTrue="1"/>
  </conditionalFormatting>
  <conditionalFormatting sqref="E1249">
    <cfRule type="duplicateValues" dxfId="862" priority="666" stopIfTrue="1"/>
  </conditionalFormatting>
  <conditionalFormatting sqref="E1252">
    <cfRule type="duplicateValues" dxfId="861" priority="664" stopIfTrue="1"/>
  </conditionalFormatting>
  <conditionalFormatting sqref="E1252">
    <cfRule type="duplicateValues" dxfId="860" priority="665" stopIfTrue="1"/>
  </conditionalFormatting>
  <conditionalFormatting sqref="E1252">
    <cfRule type="duplicateValues" dxfId="859" priority="662" stopIfTrue="1"/>
    <cfRule type="duplicateValues" dxfId="858" priority="663" stopIfTrue="1"/>
  </conditionalFormatting>
  <conditionalFormatting sqref="E1252">
    <cfRule type="duplicateValues" dxfId="857" priority="661" stopIfTrue="1"/>
  </conditionalFormatting>
  <conditionalFormatting sqref="E1255">
    <cfRule type="duplicateValues" dxfId="856" priority="659" stopIfTrue="1"/>
  </conditionalFormatting>
  <conditionalFormatting sqref="E1255">
    <cfRule type="duplicateValues" dxfId="855" priority="660" stopIfTrue="1"/>
  </conditionalFormatting>
  <conditionalFormatting sqref="E1255">
    <cfRule type="duplicateValues" dxfId="854" priority="657" stopIfTrue="1"/>
    <cfRule type="duplicateValues" dxfId="853" priority="658" stopIfTrue="1"/>
  </conditionalFormatting>
  <conditionalFormatting sqref="E1255">
    <cfRule type="duplicateValues" dxfId="852" priority="656" stopIfTrue="1"/>
  </conditionalFormatting>
  <conditionalFormatting sqref="E1258">
    <cfRule type="duplicateValues" dxfId="851" priority="654" stopIfTrue="1"/>
  </conditionalFormatting>
  <conditionalFormatting sqref="E1258">
    <cfRule type="duplicateValues" dxfId="850" priority="655" stopIfTrue="1"/>
  </conditionalFormatting>
  <conditionalFormatting sqref="E1258">
    <cfRule type="duplicateValues" dxfId="849" priority="652" stopIfTrue="1"/>
    <cfRule type="duplicateValues" dxfId="848" priority="653" stopIfTrue="1"/>
  </conditionalFormatting>
  <conditionalFormatting sqref="E1258">
    <cfRule type="duplicateValues" dxfId="847" priority="651" stopIfTrue="1"/>
  </conditionalFormatting>
  <conditionalFormatting sqref="E1261">
    <cfRule type="duplicateValues" dxfId="846" priority="649" stopIfTrue="1"/>
  </conditionalFormatting>
  <conditionalFormatting sqref="E1261">
    <cfRule type="duplicateValues" dxfId="845" priority="650" stopIfTrue="1"/>
  </conditionalFormatting>
  <conditionalFormatting sqref="E1261">
    <cfRule type="duplicateValues" dxfId="844" priority="647" stopIfTrue="1"/>
    <cfRule type="duplicateValues" dxfId="843" priority="648" stopIfTrue="1"/>
  </conditionalFormatting>
  <conditionalFormatting sqref="E1261">
    <cfRule type="duplicateValues" dxfId="842" priority="646" stopIfTrue="1"/>
  </conditionalFormatting>
  <conditionalFormatting sqref="E1264">
    <cfRule type="duplicateValues" dxfId="841" priority="644" stopIfTrue="1"/>
  </conditionalFormatting>
  <conditionalFormatting sqref="E1264">
    <cfRule type="duplicateValues" dxfId="840" priority="645" stopIfTrue="1"/>
  </conditionalFormatting>
  <conditionalFormatting sqref="E1264">
    <cfRule type="duplicateValues" dxfId="839" priority="642" stopIfTrue="1"/>
    <cfRule type="duplicateValues" dxfId="838" priority="643" stopIfTrue="1"/>
  </conditionalFormatting>
  <conditionalFormatting sqref="E1264">
    <cfRule type="duplicateValues" dxfId="837" priority="641" stopIfTrue="1"/>
  </conditionalFormatting>
  <conditionalFormatting sqref="E1267">
    <cfRule type="duplicateValues" dxfId="836" priority="639" stopIfTrue="1"/>
  </conditionalFormatting>
  <conditionalFormatting sqref="E1267">
    <cfRule type="duplicateValues" dxfId="835" priority="640" stopIfTrue="1"/>
  </conditionalFormatting>
  <conditionalFormatting sqref="E1267">
    <cfRule type="duplicateValues" dxfId="834" priority="637" stopIfTrue="1"/>
    <cfRule type="duplicateValues" dxfId="833" priority="638" stopIfTrue="1"/>
  </conditionalFormatting>
  <conditionalFormatting sqref="E1267">
    <cfRule type="duplicateValues" dxfId="832" priority="636" stopIfTrue="1"/>
  </conditionalFormatting>
  <conditionalFormatting sqref="E1270">
    <cfRule type="duplicateValues" dxfId="831" priority="634" stopIfTrue="1"/>
  </conditionalFormatting>
  <conditionalFormatting sqref="E1270">
    <cfRule type="duplicateValues" dxfId="830" priority="635" stopIfTrue="1"/>
  </conditionalFormatting>
  <conditionalFormatting sqref="E1270">
    <cfRule type="duplicateValues" dxfId="829" priority="632" stopIfTrue="1"/>
    <cfRule type="duplicateValues" dxfId="828" priority="633" stopIfTrue="1"/>
  </conditionalFormatting>
  <conditionalFormatting sqref="E1270">
    <cfRule type="duplicateValues" dxfId="827" priority="631" stopIfTrue="1"/>
  </conditionalFormatting>
  <conditionalFormatting sqref="E1273">
    <cfRule type="duplicateValues" dxfId="826" priority="629" stopIfTrue="1"/>
  </conditionalFormatting>
  <conditionalFormatting sqref="E1273">
    <cfRule type="duplicateValues" dxfId="825" priority="630" stopIfTrue="1"/>
  </conditionalFormatting>
  <conditionalFormatting sqref="E1273">
    <cfRule type="duplicateValues" dxfId="824" priority="627" stopIfTrue="1"/>
    <cfRule type="duplicateValues" dxfId="823" priority="628" stopIfTrue="1"/>
  </conditionalFormatting>
  <conditionalFormatting sqref="E1273">
    <cfRule type="duplicateValues" dxfId="822" priority="626" stopIfTrue="1"/>
  </conditionalFormatting>
  <conditionalFormatting sqref="E1276">
    <cfRule type="duplicateValues" dxfId="821" priority="624" stopIfTrue="1"/>
  </conditionalFormatting>
  <conditionalFormatting sqref="E1276">
    <cfRule type="duplicateValues" dxfId="820" priority="625" stopIfTrue="1"/>
  </conditionalFormatting>
  <conditionalFormatting sqref="E1276">
    <cfRule type="duplicateValues" dxfId="819" priority="622" stopIfTrue="1"/>
    <cfRule type="duplicateValues" dxfId="818" priority="623" stopIfTrue="1"/>
  </conditionalFormatting>
  <conditionalFormatting sqref="E1276">
    <cfRule type="duplicateValues" dxfId="817" priority="621" stopIfTrue="1"/>
  </conditionalFormatting>
  <conditionalFormatting sqref="E1279">
    <cfRule type="duplicateValues" dxfId="816" priority="619" stopIfTrue="1"/>
  </conditionalFormatting>
  <conditionalFormatting sqref="E1279">
    <cfRule type="duplicateValues" dxfId="815" priority="620" stopIfTrue="1"/>
  </conditionalFormatting>
  <conditionalFormatting sqref="E1279">
    <cfRule type="duplicateValues" dxfId="814" priority="617" stopIfTrue="1"/>
    <cfRule type="duplicateValues" dxfId="813" priority="618" stopIfTrue="1"/>
  </conditionalFormatting>
  <conditionalFormatting sqref="E1279">
    <cfRule type="duplicateValues" dxfId="812" priority="616" stopIfTrue="1"/>
  </conditionalFormatting>
  <conditionalFormatting sqref="E1282">
    <cfRule type="duplicateValues" dxfId="811" priority="614" stopIfTrue="1"/>
  </conditionalFormatting>
  <conditionalFormatting sqref="E1282">
    <cfRule type="duplicateValues" dxfId="810" priority="615" stopIfTrue="1"/>
  </conditionalFormatting>
  <conditionalFormatting sqref="E1282">
    <cfRule type="duplicateValues" dxfId="809" priority="612" stopIfTrue="1"/>
    <cfRule type="duplicateValues" dxfId="808" priority="613" stopIfTrue="1"/>
  </conditionalFormatting>
  <conditionalFormatting sqref="E1282">
    <cfRule type="duplicateValues" dxfId="807" priority="611" stopIfTrue="1"/>
  </conditionalFormatting>
  <conditionalFormatting sqref="E1285">
    <cfRule type="duplicateValues" dxfId="806" priority="604" stopIfTrue="1"/>
  </conditionalFormatting>
  <conditionalFormatting sqref="E1285">
    <cfRule type="duplicateValues" dxfId="805" priority="605" stopIfTrue="1"/>
  </conditionalFormatting>
  <conditionalFormatting sqref="E1285">
    <cfRule type="duplicateValues" dxfId="804" priority="602" stopIfTrue="1"/>
    <cfRule type="duplicateValues" dxfId="803" priority="603" stopIfTrue="1"/>
  </conditionalFormatting>
  <conditionalFormatting sqref="E1288">
    <cfRule type="duplicateValues" dxfId="802" priority="600" stopIfTrue="1"/>
  </conditionalFormatting>
  <conditionalFormatting sqref="E1288">
    <cfRule type="duplicateValues" dxfId="801" priority="601" stopIfTrue="1"/>
  </conditionalFormatting>
  <conditionalFormatting sqref="E1288">
    <cfRule type="duplicateValues" dxfId="800" priority="598" stopIfTrue="1"/>
    <cfRule type="duplicateValues" dxfId="799" priority="599" stopIfTrue="1"/>
  </conditionalFormatting>
  <conditionalFormatting sqref="E1225">
    <cfRule type="duplicateValues" dxfId="798" priority="596" stopIfTrue="1"/>
  </conditionalFormatting>
  <conditionalFormatting sqref="E1225">
    <cfRule type="duplicateValues" dxfId="797" priority="597" stopIfTrue="1"/>
  </conditionalFormatting>
  <conditionalFormatting sqref="E1225">
    <cfRule type="duplicateValues" dxfId="796" priority="594" stopIfTrue="1"/>
    <cfRule type="duplicateValues" dxfId="795" priority="595" stopIfTrue="1"/>
  </conditionalFormatting>
  <conditionalFormatting sqref="E1228">
    <cfRule type="duplicateValues" dxfId="794" priority="592" stopIfTrue="1"/>
  </conditionalFormatting>
  <conditionalFormatting sqref="E1228">
    <cfRule type="duplicateValues" dxfId="793" priority="593" stopIfTrue="1"/>
  </conditionalFormatting>
  <conditionalFormatting sqref="E1228">
    <cfRule type="duplicateValues" dxfId="792" priority="590" stopIfTrue="1"/>
    <cfRule type="duplicateValues" dxfId="791" priority="591" stopIfTrue="1"/>
  </conditionalFormatting>
  <conditionalFormatting sqref="E1291">
    <cfRule type="duplicateValues" dxfId="790" priority="588" stopIfTrue="1"/>
  </conditionalFormatting>
  <conditionalFormatting sqref="E1291">
    <cfRule type="duplicateValues" dxfId="789" priority="589" stopIfTrue="1"/>
  </conditionalFormatting>
  <conditionalFormatting sqref="E1291">
    <cfRule type="duplicateValues" dxfId="788" priority="586" stopIfTrue="1"/>
    <cfRule type="duplicateValues" dxfId="787" priority="587" stopIfTrue="1"/>
  </conditionalFormatting>
  <conditionalFormatting sqref="E1294">
    <cfRule type="duplicateValues" dxfId="786" priority="584" stopIfTrue="1"/>
  </conditionalFormatting>
  <conditionalFormatting sqref="E1294">
    <cfRule type="duplicateValues" dxfId="785" priority="585" stopIfTrue="1"/>
  </conditionalFormatting>
  <conditionalFormatting sqref="E1294">
    <cfRule type="duplicateValues" dxfId="784" priority="582" stopIfTrue="1"/>
    <cfRule type="duplicateValues" dxfId="783" priority="583" stopIfTrue="1"/>
  </conditionalFormatting>
  <conditionalFormatting sqref="E1294">
    <cfRule type="duplicateValues" dxfId="782" priority="581" stopIfTrue="1"/>
  </conditionalFormatting>
  <conditionalFormatting sqref="E1297">
    <cfRule type="duplicateValues" dxfId="781" priority="579" stopIfTrue="1"/>
  </conditionalFormatting>
  <conditionalFormatting sqref="E1297">
    <cfRule type="duplicateValues" dxfId="780" priority="580" stopIfTrue="1"/>
  </conditionalFormatting>
  <conditionalFormatting sqref="E1297">
    <cfRule type="duplicateValues" dxfId="779" priority="577" stopIfTrue="1"/>
    <cfRule type="duplicateValues" dxfId="778" priority="578" stopIfTrue="1"/>
  </conditionalFormatting>
  <conditionalFormatting sqref="E1297">
    <cfRule type="duplicateValues" dxfId="777" priority="576" stopIfTrue="1"/>
  </conditionalFormatting>
  <conditionalFormatting sqref="E1300">
    <cfRule type="duplicateValues" dxfId="776" priority="574" stopIfTrue="1"/>
  </conditionalFormatting>
  <conditionalFormatting sqref="E1300">
    <cfRule type="duplicateValues" dxfId="775" priority="575" stopIfTrue="1"/>
  </conditionalFormatting>
  <conditionalFormatting sqref="E1300">
    <cfRule type="duplicateValues" dxfId="774" priority="572" stopIfTrue="1"/>
    <cfRule type="duplicateValues" dxfId="773" priority="573" stopIfTrue="1"/>
  </conditionalFormatting>
  <conditionalFormatting sqref="E1300">
    <cfRule type="duplicateValues" dxfId="772" priority="571" stopIfTrue="1"/>
  </conditionalFormatting>
  <conditionalFormatting sqref="E1303">
    <cfRule type="duplicateValues" dxfId="771" priority="569" stopIfTrue="1"/>
  </conditionalFormatting>
  <conditionalFormatting sqref="E1303">
    <cfRule type="duplicateValues" dxfId="770" priority="570" stopIfTrue="1"/>
  </conditionalFormatting>
  <conditionalFormatting sqref="E1303">
    <cfRule type="duplicateValues" dxfId="769" priority="567" stopIfTrue="1"/>
    <cfRule type="duplicateValues" dxfId="768" priority="568" stopIfTrue="1"/>
  </conditionalFormatting>
  <conditionalFormatting sqref="E1303">
    <cfRule type="duplicateValues" dxfId="767" priority="566" stopIfTrue="1"/>
  </conditionalFormatting>
  <conditionalFormatting sqref="E1306">
    <cfRule type="duplicateValues" dxfId="766" priority="564" stopIfTrue="1"/>
  </conditionalFormatting>
  <conditionalFormatting sqref="E1306">
    <cfRule type="duplicateValues" dxfId="765" priority="565" stopIfTrue="1"/>
  </conditionalFormatting>
  <conditionalFormatting sqref="E1306">
    <cfRule type="duplicateValues" dxfId="764" priority="562" stopIfTrue="1"/>
    <cfRule type="duplicateValues" dxfId="763" priority="563" stopIfTrue="1"/>
  </conditionalFormatting>
  <conditionalFormatting sqref="E1306">
    <cfRule type="duplicateValues" dxfId="762" priority="561" stopIfTrue="1"/>
  </conditionalFormatting>
  <conditionalFormatting sqref="E1309">
    <cfRule type="duplicateValues" dxfId="761" priority="554" stopIfTrue="1"/>
  </conditionalFormatting>
  <conditionalFormatting sqref="E1309">
    <cfRule type="duplicateValues" dxfId="760" priority="555" stopIfTrue="1"/>
  </conditionalFormatting>
  <conditionalFormatting sqref="E1309">
    <cfRule type="duplicateValues" dxfId="759" priority="552" stopIfTrue="1"/>
    <cfRule type="duplicateValues" dxfId="758" priority="553" stopIfTrue="1"/>
  </conditionalFormatting>
  <conditionalFormatting sqref="E1309">
    <cfRule type="duplicateValues" dxfId="757" priority="551" stopIfTrue="1"/>
  </conditionalFormatting>
  <conditionalFormatting sqref="E1312">
    <cfRule type="duplicateValues" dxfId="756" priority="549" stopIfTrue="1"/>
  </conditionalFormatting>
  <conditionalFormatting sqref="E1312">
    <cfRule type="duplicateValues" dxfId="755" priority="550" stopIfTrue="1"/>
  </conditionalFormatting>
  <conditionalFormatting sqref="E1312">
    <cfRule type="duplicateValues" dxfId="754" priority="547" stopIfTrue="1"/>
    <cfRule type="duplicateValues" dxfId="753" priority="548" stopIfTrue="1"/>
  </conditionalFormatting>
  <conditionalFormatting sqref="E1312">
    <cfRule type="duplicateValues" dxfId="752" priority="546" stopIfTrue="1"/>
  </conditionalFormatting>
  <conditionalFormatting sqref="E1315">
    <cfRule type="duplicateValues" dxfId="751" priority="544" stopIfTrue="1"/>
  </conditionalFormatting>
  <conditionalFormatting sqref="E1315">
    <cfRule type="duplicateValues" dxfId="750" priority="545" stopIfTrue="1"/>
  </conditionalFormatting>
  <conditionalFormatting sqref="E1315">
    <cfRule type="duplicateValues" dxfId="749" priority="542" stopIfTrue="1"/>
    <cfRule type="duplicateValues" dxfId="748" priority="543" stopIfTrue="1"/>
  </conditionalFormatting>
  <conditionalFormatting sqref="E1315">
    <cfRule type="duplicateValues" dxfId="747" priority="541" stopIfTrue="1"/>
  </conditionalFormatting>
  <conditionalFormatting sqref="E1318">
    <cfRule type="duplicateValues" dxfId="746" priority="539" stopIfTrue="1"/>
  </conditionalFormatting>
  <conditionalFormatting sqref="E1318">
    <cfRule type="duplicateValues" dxfId="745" priority="540" stopIfTrue="1"/>
  </conditionalFormatting>
  <conditionalFormatting sqref="E1318">
    <cfRule type="duplicateValues" dxfId="744" priority="537" stopIfTrue="1"/>
    <cfRule type="duplicateValues" dxfId="743" priority="538" stopIfTrue="1"/>
  </conditionalFormatting>
  <conditionalFormatting sqref="E1318">
    <cfRule type="duplicateValues" dxfId="742" priority="536" stopIfTrue="1"/>
  </conditionalFormatting>
  <conditionalFormatting sqref="E1321">
    <cfRule type="duplicateValues" dxfId="741" priority="534" stopIfTrue="1"/>
  </conditionalFormatting>
  <conditionalFormatting sqref="E1321">
    <cfRule type="duplicateValues" dxfId="740" priority="535" stopIfTrue="1"/>
  </conditionalFormatting>
  <conditionalFormatting sqref="E1321">
    <cfRule type="duplicateValues" dxfId="739" priority="532" stopIfTrue="1"/>
    <cfRule type="duplicateValues" dxfId="738" priority="533" stopIfTrue="1"/>
  </conditionalFormatting>
  <conditionalFormatting sqref="E1321">
    <cfRule type="duplicateValues" dxfId="737" priority="531" stopIfTrue="1"/>
  </conditionalFormatting>
  <conditionalFormatting sqref="E1324">
    <cfRule type="duplicateValues" dxfId="736" priority="520" stopIfTrue="1"/>
  </conditionalFormatting>
  <conditionalFormatting sqref="E1324">
    <cfRule type="duplicateValues" dxfId="735" priority="521" stopIfTrue="1"/>
  </conditionalFormatting>
  <conditionalFormatting sqref="E1324">
    <cfRule type="duplicateValues" dxfId="734" priority="518" stopIfTrue="1"/>
    <cfRule type="duplicateValues" dxfId="733" priority="519" stopIfTrue="1"/>
  </conditionalFormatting>
  <conditionalFormatting sqref="E1324">
    <cfRule type="duplicateValues" dxfId="732" priority="517" stopIfTrue="1"/>
  </conditionalFormatting>
  <conditionalFormatting sqref="E1327">
    <cfRule type="duplicateValues" dxfId="731" priority="515" stopIfTrue="1"/>
  </conditionalFormatting>
  <conditionalFormatting sqref="E1327">
    <cfRule type="duplicateValues" dxfId="730" priority="516" stopIfTrue="1"/>
  </conditionalFormatting>
  <conditionalFormatting sqref="E1327">
    <cfRule type="duplicateValues" dxfId="729" priority="513" stopIfTrue="1"/>
    <cfRule type="duplicateValues" dxfId="728" priority="514" stopIfTrue="1"/>
  </conditionalFormatting>
  <conditionalFormatting sqref="E1327">
    <cfRule type="duplicateValues" dxfId="727" priority="512" stopIfTrue="1"/>
  </conditionalFormatting>
  <conditionalFormatting sqref="E1330">
    <cfRule type="duplicateValues" dxfId="726" priority="505" stopIfTrue="1"/>
  </conditionalFormatting>
  <conditionalFormatting sqref="E1330">
    <cfRule type="duplicateValues" dxfId="725" priority="506" stopIfTrue="1"/>
  </conditionalFormatting>
  <conditionalFormatting sqref="E1330">
    <cfRule type="duplicateValues" dxfId="724" priority="503" stopIfTrue="1"/>
    <cfRule type="duplicateValues" dxfId="723" priority="504" stopIfTrue="1"/>
  </conditionalFormatting>
  <conditionalFormatting sqref="E1330">
    <cfRule type="duplicateValues" dxfId="722" priority="502" stopIfTrue="1"/>
  </conditionalFormatting>
  <conditionalFormatting sqref="E1333">
    <cfRule type="duplicateValues" dxfId="721" priority="500" stopIfTrue="1"/>
  </conditionalFormatting>
  <conditionalFormatting sqref="E1333">
    <cfRule type="duplicateValues" dxfId="720" priority="501" stopIfTrue="1"/>
  </conditionalFormatting>
  <conditionalFormatting sqref="E1333">
    <cfRule type="duplicateValues" dxfId="719" priority="498" stopIfTrue="1"/>
    <cfRule type="duplicateValues" dxfId="718" priority="499" stopIfTrue="1"/>
  </conditionalFormatting>
  <conditionalFormatting sqref="E1333">
    <cfRule type="duplicateValues" dxfId="717" priority="497" stopIfTrue="1"/>
  </conditionalFormatting>
  <conditionalFormatting sqref="E1336">
    <cfRule type="duplicateValues" dxfId="716" priority="495" stopIfTrue="1"/>
  </conditionalFormatting>
  <conditionalFormatting sqref="E1336">
    <cfRule type="duplicateValues" dxfId="715" priority="496" stopIfTrue="1"/>
  </conditionalFormatting>
  <conditionalFormatting sqref="E1336">
    <cfRule type="duplicateValues" dxfId="714" priority="493" stopIfTrue="1"/>
    <cfRule type="duplicateValues" dxfId="713" priority="494" stopIfTrue="1"/>
  </conditionalFormatting>
  <conditionalFormatting sqref="E1336">
    <cfRule type="duplicateValues" dxfId="712" priority="492" stopIfTrue="1"/>
  </conditionalFormatting>
  <conditionalFormatting sqref="E1339:E1340">
    <cfRule type="duplicateValues" dxfId="711" priority="486" stopIfTrue="1"/>
  </conditionalFormatting>
  <conditionalFormatting sqref="E1344">
    <cfRule type="duplicateValues" dxfId="710" priority="484" stopIfTrue="1"/>
  </conditionalFormatting>
  <conditionalFormatting sqref="E1344">
    <cfRule type="duplicateValues" dxfId="709" priority="485" stopIfTrue="1"/>
  </conditionalFormatting>
  <conditionalFormatting sqref="E1344">
    <cfRule type="duplicateValues" dxfId="708" priority="482" stopIfTrue="1"/>
    <cfRule type="duplicateValues" dxfId="707" priority="483" stopIfTrue="1"/>
  </conditionalFormatting>
  <conditionalFormatting sqref="E1344">
    <cfRule type="duplicateValues" dxfId="706" priority="481" stopIfTrue="1"/>
  </conditionalFormatting>
  <conditionalFormatting sqref="E1347">
    <cfRule type="duplicateValues" dxfId="705" priority="474" stopIfTrue="1"/>
  </conditionalFormatting>
  <conditionalFormatting sqref="E1347">
    <cfRule type="duplicateValues" dxfId="704" priority="475" stopIfTrue="1"/>
  </conditionalFormatting>
  <conditionalFormatting sqref="E1347">
    <cfRule type="duplicateValues" dxfId="703" priority="472" stopIfTrue="1"/>
    <cfRule type="duplicateValues" dxfId="702" priority="473" stopIfTrue="1"/>
  </conditionalFormatting>
  <conditionalFormatting sqref="E1347">
    <cfRule type="duplicateValues" dxfId="701" priority="471" stopIfTrue="1"/>
  </conditionalFormatting>
  <conditionalFormatting sqref="E1350">
    <cfRule type="duplicateValues" dxfId="700" priority="469" stopIfTrue="1"/>
  </conditionalFormatting>
  <conditionalFormatting sqref="E1350">
    <cfRule type="duplicateValues" dxfId="699" priority="470" stopIfTrue="1"/>
  </conditionalFormatting>
  <conditionalFormatting sqref="E1350">
    <cfRule type="duplicateValues" dxfId="698" priority="467" stopIfTrue="1"/>
    <cfRule type="duplicateValues" dxfId="697" priority="468" stopIfTrue="1"/>
  </conditionalFormatting>
  <conditionalFormatting sqref="E1350">
    <cfRule type="duplicateValues" dxfId="696" priority="466" stopIfTrue="1"/>
  </conditionalFormatting>
  <conditionalFormatting sqref="E1353">
    <cfRule type="duplicateValues" dxfId="695" priority="459" stopIfTrue="1"/>
  </conditionalFormatting>
  <conditionalFormatting sqref="E1353">
    <cfRule type="duplicateValues" dxfId="694" priority="460" stopIfTrue="1"/>
  </conditionalFormatting>
  <conditionalFormatting sqref="E1353">
    <cfRule type="duplicateValues" dxfId="693" priority="457" stopIfTrue="1"/>
    <cfRule type="duplicateValues" dxfId="692" priority="458" stopIfTrue="1"/>
  </conditionalFormatting>
  <conditionalFormatting sqref="E1353">
    <cfRule type="duplicateValues" dxfId="691" priority="456" stopIfTrue="1"/>
  </conditionalFormatting>
  <conditionalFormatting sqref="E1356">
    <cfRule type="duplicateValues" dxfId="690" priority="454" stopIfTrue="1"/>
  </conditionalFormatting>
  <conditionalFormatting sqref="E1356">
    <cfRule type="duplicateValues" dxfId="689" priority="455" stopIfTrue="1"/>
  </conditionalFormatting>
  <conditionalFormatting sqref="E1356">
    <cfRule type="duplicateValues" dxfId="688" priority="452" stopIfTrue="1"/>
    <cfRule type="duplicateValues" dxfId="687" priority="453" stopIfTrue="1"/>
  </conditionalFormatting>
  <conditionalFormatting sqref="E1356">
    <cfRule type="duplicateValues" dxfId="686" priority="451" stopIfTrue="1"/>
  </conditionalFormatting>
  <conditionalFormatting sqref="E1359">
    <cfRule type="duplicateValues" dxfId="685" priority="449" stopIfTrue="1"/>
  </conditionalFormatting>
  <conditionalFormatting sqref="E1359">
    <cfRule type="duplicateValues" dxfId="684" priority="450" stopIfTrue="1"/>
  </conditionalFormatting>
  <conditionalFormatting sqref="E1359">
    <cfRule type="duplicateValues" dxfId="683" priority="447" stopIfTrue="1"/>
    <cfRule type="duplicateValues" dxfId="682" priority="448" stopIfTrue="1"/>
  </conditionalFormatting>
  <conditionalFormatting sqref="E1359">
    <cfRule type="duplicateValues" dxfId="681" priority="446" stopIfTrue="1"/>
  </conditionalFormatting>
  <conditionalFormatting sqref="E1362">
    <cfRule type="duplicateValues" dxfId="680" priority="444" stopIfTrue="1"/>
  </conditionalFormatting>
  <conditionalFormatting sqref="E1362">
    <cfRule type="duplicateValues" dxfId="679" priority="445" stopIfTrue="1"/>
  </conditionalFormatting>
  <conditionalFormatting sqref="E1362">
    <cfRule type="duplicateValues" dxfId="678" priority="442" stopIfTrue="1"/>
    <cfRule type="duplicateValues" dxfId="677" priority="443" stopIfTrue="1"/>
  </conditionalFormatting>
  <conditionalFormatting sqref="E1362">
    <cfRule type="duplicateValues" dxfId="676" priority="441" stopIfTrue="1"/>
  </conditionalFormatting>
  <conditionalFormatting sqref="E1365">
    <cfRule type="duplicateValues" dxfId="675" priority="439" stopIfTrue="1"/>
  </conditionalFormatting>
  <conditionalFormatting sqref="E1365">
    <cfRule type="duplicateValues" dxfId="674" priority="440" stopIfTrue="1"/>
  </conditionalFormatting>
  <conditionalFormatting sqref="E1365">
    <cfRule type="duplicateValues" dxfId="673" priority="437" stopIfTrue="1"/>
    <cfRule type="duplicateValues" dxfId="672" priority="438" stopIfTrue="1"/>
  </conditionalFormatting>
  <conditionalFormatting sqref="E1365">
    <cfRule type="duplicateValues" dxfId="671" priority="436" stopIfTrue="1"/>
  </conditionalFormatting>
  <conditionalFormatting sqref="E1368">
    <cfRule type="duplicateValues" dxfId="670" priority="434" stopIfTrue="1"/>
  </conditionalFormatting>
  <conditionalFormatting sqref="E1368">
    <cfRule type="duplicateValues" dxfId="669" priority="435" stopIfTrue="1"/>
  </conditionalFormatting>
  <conditionalFormatting sqref="E1368">
    <cfRule type="duplicateValues" dxfId="668" priority="432" stopIfTrue="1"/>
    <cfRule type="duplicateValues" dxfId="667" priority="433" stopIfTrue="1"/>
  </conditionalFormatting>
  <conditionalFormatting sqref="E1368">
    <cfRule type="duplicateValues" dxfId="666" priority="431" stopIfTrue="1"/>
  </conditionalFormatting>
  <conditionalFormatting sqref="E1371">
    <cfRule type="duplicateValues" dxfId="665" priority="429" stopIfTrue="1"/>
  </conditionalFormatting>
  <conditionalFormatting sqref="E1371">
    <cfRule type="duplicateValues" dxfId="664" priority="430" stopIfTrue="1"/>
  </conditionalFormatting>
  <conditionalFormatting sqref="E1371">
    <cfRule type="duplicateValues" dxfId="663" priority="427" stopIfTrue="1"/>
    <cfRule type="duplicateValues" dxfId="662" priority="428" stopIfTrue="1"/>
  </conditionalFormatting>
  <conditionalFormatting sqref="E1371">
    <cfRule type="duplicateValues" dxfId="661" priority="426" stopIfTrue="1"/>
  </conditionalFormatting>
  <conditionalFormatting sqref="E1374">
    <cfRule type="duplicateValues" dxfId="660" priority="424" stopIfTrue="1"/>
  </conditionalFormatting>
  <conditionalFormatting sqref="E1374">
    <cfRule type="duplicateValues" dxfId="659" priority="425" stopIfTrue="1"/>
  </conditionalFormatting>
  <conditionalFormatting sqref="E1374">
    <cfRule type="duplicateValues" dxfId="658" priority="422" stopIfTrue="1"/>
    <cfRule type="duplicateValues" dxfId="657" priority="423" stopIfTrue="1"/>
  </conditionalFormatting>
  <conditionalFormatting sqref="E1374">
    <cfRule type="duplicateValues" dxfId="656" priority="421" stopIfTrue="1"/>
  </conditionalFormatting>
  <conditionalFormatting sqref="E1377">
    <cfRule type="duplicateValues" dxfId="655" priority="419" stopIfTrue="1"/>
  </conditionalFormatting>
  <conditionalFormatting sqref="E1377">
    <cfRule type="duplicateValues" dxfId="654" priority="420" stopIfTrue="1"/>
  </conditionalFormatting>
  <conditionalFormatting sqref="E1377">
    <cfRule type="duplicateValues" dxfId="653" priority="417" stopIfTrue="1"/>
    <cfRule type="duplicateValues" dxfId="652" priority="418" stopIfTrue="1"/>
  </conditionalFormatting>
  <conditionalFormatting sqref="E1377">
    <cfRule type="duplicateValues" dxfId="651" priority="416" stopIfTrue="1"/>
  </conditionalFormatting>
  <conditionalFormatting sqref="E1380">
    <cfRule type="duplicateValues" dxfId="650" priority="414" stopIfTrue="1"/>
  </conditionalFormatting>
  <conditionalFormatting sqref="E1380">
    <cfRule type="duplicateValues" dxfId="649" priority="415" stopIfTrue="1"/>
  </conditionalFormatting>
  <conditionalFormatting sqref="E1380">
    <cfRule type="duplicateValues" dxfId="648" priority="412" stopIfTrue="1"/>
    <cfRule type="duplicateValues" dxfId="647" priority="413" stopIfTrue="1"/>
  </conditionalFormatting>
  <conditionalFormatting sqref="E1380">
    <cfRule type="duplicateValues" dxfId="646" priority="411" stopIfTrue="1"/>
  </conditionalFormatting>
  <conditionalFormatting sqref="E1383">
    <cfRule type="duplicateValues" dxfId="645" priority="404" stopIfTrue="1"/>
  </conditionalFormatting>
  <conditionalFormatting sqref="E1383">
    <cfRule type="duplicateValues" dxfId="644" priority="405" stopIfTrue="1"/>
  </conditionalFormatting>
  <conditionalFormatting sqref="E1383">
    <cfRule type="duplicateValues" dxfId="643" priority="402" stopIfTrue="1"/>
    <cfRule type="duplicateValues" dxfId="642" priority="403" stopIfTrue="1"/>
  </conditionalFormatting>
  <conditionalFormatting sqref="E1383">
    <cfRule type="duplicateValues" dxfId="641" priority="401" stopIfTrue="1"/>
  </conditionalFormatting>
  <conditionalFormatting sqref="E1386">
    <cfRule type="duplicateValues" dxfId="640" priority="399" stopIfTrue="1"/>
  </conditionalFormatting>
  <conditionalFormatting sqref="E1386">
    <cfRule type="duplicateValues" dxfId="639" priority="400" stopIfTrue="1"/>
  </conditionalFormatting>
  <conditionalFormatting sqref="E1386">
    <cfRule type="duplicateValues" dxfId="638" priority="397" stopIfTrue="1"/>
    <cfRule type="duplicateValues" dxfId="637" priority="398" stopIfTrue="1"/>
  </conditionalFormatting>
  <conditionalFormatting sqref="E1386">
    <cfRule type="duplicateValues" dxfId="636" priority="396" stopIfTrue="1"/>
  </conditionalFormatting>
  <conditionalFormatting sqref="E1389">
    <cfRule type="duplicateValues" dxfId="635" priority="394" stopIfTrue="1"/>
  </conditionalFormatting>
  <conditionalFormatting sqref="E1389">
    <cfRule type="duplicateValues" dxfId="634" priority="395" stopIfTrue="1"/>
  </conditionalFormatting>
  <conditionalFormatting sqref="E1389">
    <cfRule type="duplicateValues" dxfId="633" priority="392" stopIfTrue="1"/>
    <cfRule type="duplicateValues" dxfId="632" priority="393" stopIfTrue="1"/>
  </conditionalFormatting>
  <conditionalFormatting sqref="E1389">
    <cfRule type="duplicateValues" dxfId="631" priority="391" stopIfTrue="1"/>
  </conditionalFormatting>
  <conditionalFormatting sqref="E1392">
    <cfRule type="duplicateValues" dxfId="630" priority="389" stopIfTrue="1"/>
  </conditionalFormatting>
  <conditionalFormatting sqref="E1392">
    <cfRule type="duplicateValues" dxfId="629" priority="390" stopIfTrue="1"/>
  </conditionalFormatting>
  <conditionalFormatting sqref="E1392">
    <cfRule type="duplicateValues" dxfId="628" priority="387" stopIfTrue="1"/>
    <cfRule type="duplicateValues" dxfId="627" priority="388" stopIfTrue="1"/>
  </conditionalFormatting>
  <conditionalFormatting sqref="E1392">
    <cfRule type="duplicateValues" dxfId="626" priority="386" stopIfTrue="1"/>
  </conditionalFormatting>
  <conditionalFormatting sqref="E1395">
    <cfRule type="duplicateValues" dxfId="625" priority="384" stopIfTrue="1"/>
  </conditionalFormatting>
  <conditionalFormatting sqref="E1395">
    <cfRule type="duplicateValues" dxfId="624" priority="385" stopIfTrue="1"/>
  </conditionalFormatting>
  <conditionalFormatting sqref="E1395">
    <cfRule type="duplicateValues" dxfId="623" priority="382" stopIfTrue="1"/>
    <cfRule type="duplicateValues" dxfId="622" priority="383" stopIfTrue="1"/>
  </conditionalFormatting>
  <conditionalFormatting sqref="E1395">
    <cfRule type="duplicateValues" dxfId="621" priority="381" stopIfTrue="1"/>
  </conditionalFormatting>
  <conditionalFormatting sqref="E1398">
    <cfRule type="duplicateValues" dxfId="620" priority="379" stopIfTrue="1"/>
  </conditionalFormatting>
  <conditionalFormatting sqref="E1398">
    <cfRule type="duplicateValues" dxfId="619" priority="380" stopIfTrue="1"/>
  </conditionalFormatting>
  <conditionalFormatting sqref="E1398">
    <cfRule type="duplicateValues" dxfId="618" priority="377" stopIfTrue="1"/>
    <cfRule type="duplicateValues" dxfId="617" priority="378" stopIfTrue="1"/>
  </conditionalFormatting>
  <conditionalFormatting sqref="E1398">
    <cfRule type="duplicateValues" dxfId="616" priority="376" stopIfTrue="1"/>
  </conditionalFormatting>
  <conditionalFormatting sqref="E1401">
    <cfRule type="duplicateValues" dxfId="615" priority="374" stopIfTrue="1"/>
  </conditionalFormatting>
  <conditionalFormatting sqref="E1401">
    <cfRule type="duplicateValues" dxfId="614" priority="375" stopIfTrue="1"/>
  </conditionalFormatting>
  <conditionalFormatting sqref="E1401">
    <cfRule type="duplicateValues" dxfId="613" priority="372" stopIfTrue="1"/>
    <cfRule type="duplicateValues" dxfId="612" priority="373" stopIfTrue="1"/>
  </conditionalFormatting>
  <conditionalFormatting sqref="E1401">
    <cfRule type="duplicateValues" dxfId="611" priority="371" stopIfTrue="1"/>
  </conditionalFormatting>
  <conditionalFormatting sqref="E1404">
    <cfRule type="duplicateValues" dxfId="610" priority="359" stopIfTrue="1"/>
  </conditionalFormatting>
  <conditionalFormatting sqref="E1404">
    <cfRule type="duplicateValues" dxfId="609" priority="360" stopIfTrue="1"/>
  </conditionalFormatting>
  <conditionalFormatting sqref="E1404">
    <cfRule type="duplicateValues" dxfId="608" priority="357" stopIfTrue="1"/>
    <cfRule type="duplicateValues" dxfId="607" priority="358" stopIfTrue="1"/>
  </conditionalFormatting>
  <conditionalFormatting sqref="E1404">
    <cfRule type="duplicateValues" dxfId="606" priority="356" stopIfTrue="1"/>
  </conditionalFormatting>
  <conditionalFormatting sqref="E1407">
    <cfRule type="duplicateValues" dxfId="605" priority="349" stopIfTrue="1"/>
  </conditionalFormatting>
  <conditionalFormatting sqref="E1407">
    <cfRule type="duplicateValues" dxfId="604" priority="350" stopIfTrue="1"/>
  </conditionalFormatting>
  <conditionalFormatting sqref="E1407">
    <cfRule type="duplicateValues" dxfId="603" priority="347" stopIfTrue="1"/>
    <cfRule type="duplicateValues" dxfId="602" priority="348" stopIfTrue="1"/>
  </conditionalFormatting>
  <conditionalFormatting sqref="E1407">
    <cfRule type="duplicateValues" dxfId="601" priority="346" stopIfTrue="1"/>
  </conditionalFormatting>
  <conditionalFormatting sqref="E1410">
    <cfRule type="duplicateValues" dxfId="600" priority="339" stopIfTrue="1"/>
  </conditionalFormatting>
  <conditionalFormatting sqref="E1410">
    <cfRule type="duplicateValues" dxfId="599" priority="340" stopIfTrue="1"/>
  </conditionalFormatting>
  <conditionalFormatting sqref="E1410">
    <cfRule type="duplicateValues" dxfId="598" priority="337" stopIfTrue="1"/>
    <cfRule type="duplicateValues" dxfId="597" priority="338" stopIfTrue="1"/>
  </conditionalFormatting>
  <conditionalFormatting sqref="E1410">
    <cfRule type="duplicateValues" dxfId="596" priority="336" stopIfTrue="1"/>
  </conditionalFormatting>
  <conditionalFormatting sqref="E1413">
    <cfRule type="duplicateValues" dxfId="595" priority="334" stopIfTrue="1"/>
  </conditionalFormatting>
  <conditionalFormatting sqref="E1413">
    <cfRule type="duplicateValues" dxfId="594" priority="335" stopIfTrue="1"/>
  </conditionalFormatting>
  <conditionalFormatting sqref="E1413">
    <cfRule type="duplicateValues" dxfId="593" priority="332" stopIfTrue="1"/>
    <cfRule type="duplicateValues" dxfId="592" priority="333" stopIfTrue="1"/>
  </conditionalFormatting>
  <conditionalFormatting sqref="E1413">
    <cfRule type="duplicateValues" dxfId="591" priority="331" stopIfTrue="1"/>
  </conditionalFormatting>
  <conditionalFormatting sqref="E1416">
    <cfRule type="duplicateValues" dxfId="590" priority="329" stopIfTrue="1"/>
  </conditionalFormatting>
  <conditionalFormatting sqref="E1416">
    <cfRule type="duplicateValues" dxfId="589" priority="330" stopIfTrue="1"/>
  </conditionalFormatting>
  <conditionalFormatting sqref="E1416">
    <cfRule type="duplicateValues" dxfId="588" priority="327" stopIfTrue="1"/>
    <cfRule type="duplicateValues" dxfId="587" priority="328" stopIfTrue="1"/>
  </conditionalFormatting>
  <conditionalFormatting sqref="E1416">
    <cfRule type="duplicateValues" dxfId="586" priority="326" stopIfTrue="1"/>
  </conditionalFormatting>
  <conditionalFormatting sqref="E1419">
    <cfRule type="duplicateValues" dxfId="585" priority="319" stopIfTrue="1"/>
  </conditionalFormatting>
  <conditionalFormatting sqref="E1419">
    <cfRule type="duplicateValues" dxfId="584" priority="320" stopIfTrue="1"/>
  </conditionalFormatting>
  <conditionalFormatting sqref="E1419">
    <cfRule type="duplicateValues" dxfId="583" priority="317" stopIfTrue="1"/>
    <cfRule type="duplicateValues" dxfId="582" priority="318" stopIfTrue="1"/>
  </conditionalFormatting>
  <conditionalFormatting sqref="E1419">
    <cfRule type="duplicateValues" dxfId="581" priority="316" stopIfTrue="1"/>
  </conditionalFormatting>
  <conditionalFormatting sqref="E1422">
    <cfRule type="duplicateValues" dxfId="580" priority="314" stopIfTrue="1"/>
  </conditionalFormatting>
  <conditionalFormatting sqref="E1422">
    <cfRule type="duplicateValues" dxfId="579" priority="315" stopIfTrue="1"/>
  </conditionalFormatting>
  <conditionalFormatting sqref="E1422">
    <cfRule type="duplicateValues" dxfId="578" priority="312" stopIfTrue="1"/>
    <cfRule type="duplicateValues" dxfId="577" priority="313" stopIfTrue="1"/>
  </conditionalFormatting>
  <conditionalFormatting sqref="E1422">
    <cfRule type="duplicateValues" dxfId="576" priority="311" stopIfTrue="1"/>
  </conditionalFormatting>
  <conditionalFormatting sqref="E1425">
    <cfRule type="duplicateValues" dxfId="575" priority="309" stopIfTrue="1"/>
  </conditionalFormatting>
  <conditionalFormatting sqref="E1425">
    <cfRule type="duplicateValues" dxfId="574" priority="310" stopIfTrue="1"/>
  </conditionalFormatting>
  <conditionalFormatting sqref="E1425">
    <cfRule type="duplicateValues" dxfId="573" priority="307" stopIfTrue="1"/>
    <cfRule type="duplicateValues" dxfId="572" priority="308" stopIfTrue="1"/>
  </conditionalFormatting>
  <conditionalFormatting sqref="E1425">
    <cfRule type="duplicateValues" dxfId="571" priority="306" stopIfTrue="1"/>
  </conditionalFormatting>
  <conditionalFormatting sqref="E1428">
    <cfRule type="duplicateValues" dxfId="570" priority="304" stopIfTrue="1"/>
  </conditionalFormatting>
  <conditionalFormatting sqref="E1428">
    <cfRule type="duplicateValues" dxfId="569" priority="305" stopIfTrue="1"/>
  </conditionalFormatting>
  <conditionalFormatting sqref="E1428">
    <cfRule type="duplicateValues" dxfId="568" priority="302" stopIfTrue="1"/>
    <cfRule type="duplicateValues" dxfId="567" priority="303" stopIfTrue="1"/>
  </conditionalFormatting>
  <conditionalFormatting sqref="E1428">
    <cfRule type="duplicateValues" dxfId="566" priority="301" stopIfTrue="1"/>
  </conditionalFormatting>
  <conditionalFormatting sqref="E1431">
    <cfRule type="duplicateValues" dxfId="565" priority="299" stopIfTrue="1"/>
  </conditionalFormatting>
  <conditionalFormatting sqref="E1431">
    <cfRule type="duplicateValues" dxfId="564" priority="300" stopIfTrue="1"/>
  </conditionalFormatting>
  <conditionalFormatting sqref="E1431">
    <cfRule type="duplicateValues" dxfId="563" priority="297" stopIfTrue="1"/>
    <cfRule type="duplicateValues" dxfId="562" priority="298" stopIfTrue="1"/>
  </conditionalFormatting>
  <conditionalFormatting sqref="E1431">
    <cfRule type="duplicateValues" dxfId="561" priority="296" stopIfTrue="1"/>
  </conditionalFormatting>
  <conditionalFormatting sqref="E1434">
    <cfRule type="duplicateValues" dxfId="560" priority="289" stopIfTrue="1"/>
  </conditionalFormatting>
  <conditionalFormatting sqref="E1434">
    <cfRule type="duplicateValues" dxfId="559" priority="290" stopIfTrue="1"/>
  </conditionalFormatting>
  <conditionalFormatting sqref="E1434">
    <cfRule type="duplicateValues" dxfId="558" priority="287" stopIfTrue="1"/>
    <cfRule type="duplicateValues" dxfId="557" priority="288" stopIfTrue="1"/>
  </conditionalFormatting>
  <conditionalFormatting sqref="E1434">
    <cfRule type="duplicateValues" dxfId="556" priority="286" stopIfTrue="1"/>
  </conditionalFormatting>
  <conditionalFormatting sqref="E1437">
    <cfRule type="duplicateValues" dxfId="555" priority="284" stopIfTrue="1"/>
  </conditionalFormatting>
  <conditionalFormatting sqref="E1437">
    <cfRule type="duplicateValues" dxfId="554" priority="285" stopIfTrue="1"/>
  </conditionalFormatting>
  <conditionalFormatting sqref="E1437">
    <cfRule type="duplicateValues" dxfId="553" priority="282" stopIfTrue="1"/>
    <cfRule type="duplicateValues" dxfId="552" priority="283" stopIfTrue="1"/>
  </conditionalFormatting>
  <conditionalFormatting sqref="E1437">
    <cfRule type="duplicateValues" dxfId="551" priority="281" stopIfTrue="1"/>
  </conditionalFormatting>
  <conditionalFormatting sqref="E1440">
    <cfRule type="duplicateValues" dxfId="550" priority="279" stopIfTrue="1"/>
  </conditionalFormatting>
  <conditionalFormatting sqref="E1440">
    <cfRule type="duplicateValues" dxfId="549" priority="280" stopIfTrue="1"/>
  </conditionalFormatting>
  <conditionalFormatting sqref="E1440">
    <cfRule type="duplicateValues" dxfId="548" priority="277" stopIfTrue="1"/>
    <cfRule type="duplicateValues" dxfId="547" priority="278" stopIfTrue="1"/>
  </conditionalFormatting>
  <conditionalFormatting sqref="E1440">
    <cfRule type="duplicateValues" dxfId="546" priority="276" stopIfTrue="1"/>
  </conditionalFormatting>
  <conditionalFormatting sqref="E1443">
    <cfRule type="duplicateValues" dxfId="545" priority="274" stopIfTrue="1"/>
  </conditionalFormatting>
  <conditionalFormatting sqref="E1443">
    <cfRule type="duplicateValues" dxfId="544" priority="275" stopIfTrue="1"/>
  </conditionalFormatting>
  <conditionalFormatting sqref="E1443">
    <cfRule type="duplicateValues" dxfId="543" priority="272" stopIfTrue="1"/>
    <cfRule type="duplicateValues" dxfId="542" priority="273" stopIfTrue="1"/>
  </conditionalFormatting>
  <conditionalFormatting sqref="E1443">
    <cfRule type="duplicateValues" dxfId="541" priority="271" stopIfTrue="1"/>
  </conditionalFormatting>
  <conditionalFormatting sqref="E1446">
    <cfRule type="duplicateValues" dxfId="540" priority="264" stopIfTrue="1"/>
  </conditionalFormatting>
  <conditionalFormatting sqref="E1446">
    <cfRule type="duplicateValues" dxfId="539" priority="265" stopIfTrue="1"/>
  </conditionalFormatting>
  <conditionalFormatting sqref="E1446">
    <cfRule type="duplicateValues" dxfId="538" priority="262" stopIfTrue="1"/>
    <cfRule type="duplicateValues" dxfId="537" priority="263" stopIfTrue="1"/>
  </conditionalFormatting>
  <conditionalFormatting sqref="E1446">
    <cfRule type="duplicateValues" dxfId="536" priority="261" stopIfTrue="1"/>
  </conditionalFormatting>
  <conditionalFormatting sqref="E1449">
    <cfRule type="duplicateValues" dxfId="535" priority="259" stopIfTrue="1"/>
  </conditionalFormatting>
  <conditionalFormatting sqref="E1449">
    <cfRule type="duplicateValues" dxfId="534" priority="260" stopIfTrue="1"/>
  </conditionalFormatting>
  <conditionalFormatting sqref="E1449">
    <cfRule type="duplicateValues" dxfId="533" priority="257" stopIfTrue="1"/>
    <cfRule type="duplicateValues" dxfId="532" priority="258" stopIfTrue="1"/>
  </conditionalFormatting>
  <conditionalFormatting sqref="E1449">
    <cfRule type="duplicateValues" dxfId="531" priority="256" stopIfTrue="1"/>
  </conditionalFormatting>
  <conditionalFormatting sqref="E1452">
    <cfRule type="duplicateValues" dxfId="530" priority="254" stopIfTrue="1"/>
  </conditionalFormatting>
  <conditionalFormatting sqref="E1452">
    <cfRule type="duplicateValues" dxfId="529" priority="255" stopIfTrue="1"/>
  </conditionalFormatting>
  <conditionalFormatting sqref="E1452">
    <cfRule type="duplicateValues" dxfId="528" priority="252" stopIfTrue="1"/>
    <cfRule type="duplicateValues" dxfId="527" priority="253" stopIfTrue="1"/>
  </conditionalFormatting>
  <conditionalFormatting sqref="E1452">
    <cfRule type="duplicateValues" dxfId="526" priority="251" stopIfTrue="1"/>
  </conditionalFormatting>
  <conditionalFormatting sqref="E1455">
    <cfRule type="duplicateValues" dxfId="525" priority="239" stopIfTrue="1"/>
  </conditionalFormatting>
  <conditionalFormatting sqref="E1455">
    <cfRule type="duplicateValues" dxfId="524" priority="240" stopIfTrue="1"/>
  </conditionalFormatting>
  <conditionalFormatting sqref="E1455">
    <cfRule type="duplicateValues" dxfId="523" priority="237" stopIfTrue="1"/>
    <cfRule type="duplicateValues" dxfId="522" priority="238" stopIfTrue="1"/>
  </conditionalFormatting>
  <conditionalFormatting sqref="E1455">
    <cfRule type="duplicateValues" dxfId="521" priority="236" stopIfTrue="1"/>
  </conditionalFormatting>
  <conditionalFormatting sqref="E1462">
    <cfRule type="duplicateValues" dxfId="520" priority="229" stopIfTrue="1"/>
  </conditionalFormatting>
  <conditionalFormatting sqref="E1462">
    <cfRule type="duplicateValues" dxfId="519" priority="230" stopIfTrue="1"/>
  </conditionalFormatting>
  <conditionalFormatting sqref="E1462">
    <cfRule type="duplicateValues" dxfId="518" priority="227" stopIfTrue="1"/>
    <cfRule type="duplicateValues" dxfId="517" priority="228" stopIfTrue="1"/>
  </conditionalFormatting>
  <conditionalFormatting sqref="E1462">
    <cfRule type="duplicateValues" dxfId="516" priority="226" stopIfTrue="1"/>
  </conditionalFormatting>
  <conditionalFormatting sqref="E1465">
    <cfRule type="duplicateValues" dxfId="515" priority="210" stopIfTrue="1"/>
  </conditionalFormatting>
  <conditionalFormatting sqref="E1465">
    <cfRule type="duplicateValues" dxfId="514" priority="211" stopIfTrue="1"/>
  </conditionalFormatting>
  <conditionalFormatting sqref="E1465">
    <cfRule type="duplicateValues" dxfId="513" priority="212" stopIfTrue="1"/>
    <cfRule type="duplicateValues" dxfId="512" priority="213" stopIfTrue="1"/>
  </conditionalFormatting>
  <conditionalFormatting sqref="E1465">
    <cfRule type="duplicateValues" dxfId="511" priority="214" stopIfTrue="1"/>
  </conditionalFormatting>
  <conditionalFormatting sqref="E1465">
    <cfRule type="duplicateValues" dxfId="510" priority="215" stopIfTrue="1"/>
  </conditionalFormatting>
  <conditionalFormatting sqref="E1465">
    <cfRule type="duplicateValues" dxfId="509" priority="209" stopIfTrue="1"/>
  </conditionalFormatting>
  <conditionalFormatting sqref="E1468">
    <cfRule type="duplicateValues" dxfId="508" priority="207" stopIfTrue="1"/>
  </conditionalFormatting>
  <conditionalFormatting sqref="E1468">
    <cfRule type="duplicateValues" dxfId="507" priority="208" stopIfTrue="1"/>
  </conditionalFormatting>
  <conditionalFormatting sqref="E1468">
    <cfRule type="duplicateValues" dxfId="506" priority="205" stopIfTrue="1"/>
    <cfRule type="duplicateValues" dxfId="505" priority="206" stopIfTrue="1"/>
  </conditionalFormatting>
  <conditionalFormatting sqref="E1468">
    <cfRule type="duplicateValues" dxfId="504" priority="204" stopIfTrue="1"/>
  </conditionalFormatting>
  <conditionalFormatting sqref="E1471">
    <cfRule type="duplicateValues" dxfId="503" priority="202" stopIfTrue="1"/>
  </conditionalFormatting>
  <conditionalFormatting sqref="E1471">
    <cfRule type="duplicateValues" dxfId="502" priority="203" stopIfTrue="1"/>
  </conditionalFormatting>
  <conditionalFormatting sqref="E1471">
    <cfRule type="duplicateValues" dxfId="501" priority="200" stopIfTrue="1"/>
    <cfRule type="duplicateValues" dxfId="500" priority="201" stopIfTrue="1"/>
  </conditionalFormatting>
  <conditionalFormatting sqref="E1471">
    <cfRule type="duplicateValues" dxfId="499" priority="199" stopIfTrue="1"/>
  </conditionalFormatting>
  <conditionalFormatting sqref="E1474">
    <cfRule type="duplicateValues" dxfId="498" priority="197" stopIfTrue="1"/>
  </conditionalFormatting>
  <conditionalFormatting sqref="E1474">
    <cfRule type="duplicateValues" dxfId="497" priority="198" stopIfTrue="1"/>
  </conditionalFormatting>
  <conditionalFormatting sqref="E1474">
    <cfRule type="duplicateValues" dxfId="496" priority="195" stopIfTrue="1"/>
    <cfRule type="duplicateValues" dxfId="495" priority="196" stopIfTrue="1"/>
  </conditionalFormatting>
  <conditionalFormatting sqref="E1474">
    <cfRule type="duplicateValues" dxfId="494" priority="194" stopIfTrue="1"/>
  </conditionalFormatting>
  <conditionalFormatting sqref="E1477">
    <cfRule type="duplicateValues" dxfId="493" priority="192" stopIfTrue="1"/>
  </conditionalFormatting>
  <conditionalFormatting sqref="E1477">
    <cfRule type="duplicateValues" dxfId="492" priority="193" stopIfTrue="1"/>
  </conditionalFormatting>
  <conditionalFormatting sqref="E1477">
    <cfRule type="duplicateValues" dxfId="491" priority="190" stopIfTrue="1"/>
    <cfRule type="duplicateValues" dxfId="490" priority="191" stopIfTrue="1"/>
  </conditionalFormatting>
  <conditionalFormatting sqref="E1477">
    <cfRule type="duplicateValues" dxfId="489" priority="189" stopIfTrue="1"/>
  </conditionalFormatting>
  <conditionalFormatting sqref="E1480">
    <cfRule type="duplicateValues" dxfId="488" priority="187" stopIfTrue="1"/>
  </conditionalFormatting>
  <conditionalFormatting sqref="E1480">
    <cfRule type="duplicateValues" dxfId="487" priority="188" stopIfTrue="1"/>
  </conditionalFormatting>
  <conditionalFormatting sqref="E1480">
    <cfRule type="duplicateValues" dxfId="486" priority="185" stopIfTrue="1"/>
    <cfRule type="duplicateValues" dxfId="485" priority="186" stopIfTrue="1"/>
  </conditionalFormatting>
  <conditionalFormatting sqref="E1480">
    <cfRule type="duplicateValues" dxfId="484" priority="184" stopIfTrue="1"/>
  </conditionalFormatting>
  <conditionalFormatting sqref="E1483">
    <cfRule type="duplicateValues" dxfId="483" priority="182" stopIfTrue="1"/>
  </conditionalFormatting>
  <conditionalFormatting sqref="E1483">
    <cfRule type="duplicateValues" dxfId="482" priority="183" stopIfTrue="1"/>
  </conditionalFormatting>
  <conditionalFormatting sqref="E1483">
    <cfRule type="duplicateValues" dxfId="481" priority="180" stopIfTrue="1"/>
    <cfRule type="duplicateValues" dxfId="480" priority="181" stopIfTrue="1"/>
  </conditionalFormatting>
  <conditionalFormatting sqref="E1483">
    <cfRule type="duplicateValues" dxfId="479" priority="179" stopIfTrue="1"/>
  </conditionalFormatting>
  <conditionalFormatting sqref="E1486">
    <cfRule type="duplicateValues" dxfId="478" priority="177" stopIfTrue="1"/>
  </conditionalFormatting>
  <conditionalFormatting sqref="E1486">
    <cfRule type="duplicateValues" dxfId="477" priority="178" stopIfTrue="1"/>
  </conditionalFormatting>
  <conditionalFormatting sqref="E1486">
    <cfRule type="duplicateValues" dxfId="476" priority="175" stopIfTrue="1"/>
    <cfRule type="duplicateValues" dxfId="475" priority="176" stopIfTrue="1"/>
  </conditionalFormatting>
  <conditionalFormatting sqref="E1486">
    <cfRule type="duplicateValues" dxfId="474" priority="174" stopIfTrue="1"/>
  </conditionalFormatting>
  <conditionalFormatting sqref="E1489">
    <cfRule type="duplicateValues" dxfId="473" priority="160" stopIfTrue="1"/>
  </conditionalFormatting>
  <conditionalFormatting sqref="E1489">
    <cfRule type="duplicateValues" dxfId="472" priority="161" stopIfTrue="1"/>
  </conditionalFormatting>
  <conditionalFormatting sqref="E1489">
    <cfRule type="duplicateValues" dxfId="471" priority="158" stopIfTrue="1"/>
    <cfRule type="duplicateValues" dxfId="470" priority="159" stopIfTrue="1"/>
  </conditionalFormatting>
  <conditionalFormatting sqref="E1489">
    <cfRule type="duplicateValues" dxfId="469" priority="157" stopIfTrue="1"/>
  </conditionalFormatting>
  <conditionalFormatting sqref="E1492">
    <cfRule type="duplicateValues" dxfId="468" priority="150" stopIfTrue="1"/>
  </conditionalFormatting>
  <conditionalFormatting sqref="E1492">
    <cfRule type="duplicateValues" dxfId="467" priority="151" stopIfTrue="1"/>
  </conditionalFormatting>
  <conditionalFormatting sqref="E1492">
    <cfRule type="duplicateValues" dxfId="466" priority="148" stopIfTrue="1"/>
    <cfRule type="duplicateValues" dxfId="465" priority="149" stopIfTrue="1"/>
  </conditionalFormatting>
  <conditionalFormatting sqref="E1492">
    <cfRule type="duplicateValues" dxfId="464" priority="147" stopIfTrue="1"/>
  </conditionalFormatting>
  <conditionalFormatting sqref="E1495">
    <cfRule type="duplicateValues" dxfId="463" priority="145" stopIfTrue="1"/>
  </conditionalFormatting>
  <conditionalFormatting sqref="E1495">
    <cfRule type="duplicateValues" dxfId="462" priority="146" stopIfTrue="1"/>
  </conditionalFormatting>
  <conditionalFormatting sqref="E1495">
    <cfRule type="duplicateValues" dxfId="461" priority="143" stopIfTrue="1"/>
    <cfRule type="duplicateValues" dxfId="460" priority="144" stopIfTrue="1"/>
  </conditionalFormatting>
  <conditionalFormatting sqref="E1495">
    <cfRule type="duplicateValues" dxfId="459" priority="142" stopIfTrue="1"/>
  </conditionalFormatting>
  <conditionalFormatting sqref="E1498">
    <cfRule type="duplicateValues" dxfId="458" priority="140" stopIfTrue="1"/>
  </conditionalFormatting>
  <conditionalFormatting sqref="E1498">
    <cfRule type="duplicateValues" dxfId="457" priority="141" stopIfTrue="1"/>
  </conditionalFormatting>
  <conditionalFormatting sqref="E1498">
    <cfRule type="duplicateValues" dxfId="456" priority="138" stopIfTrue="1"/>
    <cfRule type="duplicateValues" dxfId="455" priority="139" stopIfTrue="1"/>
  </conditionalFormatting>
  <conditionalFormatting sqref="E1498">
    <cfRule type="duplicateValues" dxfId="454" priority="137" stopIfTrue="1"/>
  </conditionalFormatting>
  <conditionalFormatting sqref="E1501">
    <cfRule type="duplicateValues" dxfId="453" priority="135" stopIfTrue="1"/>
  </conditionalFormatting>
  <conditionalFormatting sqref="E1501">
    <cfRule type="duplicateValues" dxfId="452" priority="136" stopIfTrue="1"/>
  </conditionalFormatting>
  <conditionalFormatting sqref="E1501">
    <cfRule type="duplicateValues" dxfId="451" priority="133" stopIfTrue="1"/>
    <cfRule type="duplicateValues" dxfId="450" priority="134" stopIfTrue="1"/>
  </conditionalFormatting>
  <conditionalFormatting sqref="E1501">
    <cfRule type="duplicateValues" dxfId="449" priority="132" stopIfTrue="1"/>
  </conditionalFormatting>
  <conditionalFormatting sqref="E1504">
    <cfRule type="duplicateValues" dxfId="448" priority="130" stopIfTrue="1"/>
  </conditionalFormatting>
  <conditionalFormatting sqref="E1504">
    <cfRule type="duplicateValues" dxfId="447" priority="131" stopIfTrue="1"/>
  </conditionalFormatting>
  <conditionalFormatting sqref="E1504">
    <cfRule type="duplicateValues" dxfId="446" priority="128" stopIfTrue="1"/>
    <cfRule type="duplicateValues" dxfId="445" priority="129" stopIfTrue="1"/>
  </conditionalFormatting>
  <conditionalFormatting sqref="E1504">
    <cfRule type="duplicateValues" dxfId="444" priority="127" stopIfTrue="1"/>
  </conditionalFormatting>
  <conditionalFormatting sqref="E1514 E1510:E1511">
    <cfRule type="duplicateValues" dxfId="443" priority="115" stopIfTrue="1"/>
  </conditionalFormatting>
  <conditionalFormatting sqref="E1510:E1511">
    <cfRule type="duplicateValues" dxfId="442" priority="116" stopIfTrue="1"/>
  </conditionalFormatting>
  <conditionalFormatting sqref="E1514 E1510:E1511">
    <cfRule type="duplicateValues" dxfId="441" priority="113" stopIfTrue="1"/>
    <cfRule type="duplicateValues" dxfId="440" priority="114" stopIfTrue="1"/>
  </conditionalFormatting>
  <conditionalFormatting sqref="E1510:E1511">
    <cfRule type="duplicateValues" dxfId="439" priority="112" stopIfTrue="1"/>
  </conditionalFormatting>
  <conditionalFormatting sqref="E1507">
    <cfRule type="duplicateValues" dxfId="438" priority="120" stopIfTrue="1"/>
  </conditionalFormatting>
  <conditionalFormatting sqref="E1507">
    <cfRule type="duplicateValues" dxfId="437" priority="121" stopIfTrue="1"/>
  </conditionalFormatting>
  <conditionalFormatting sqref="E1507">
    <cfRule type="duplicateValues" dxfId="436" priority="118" stopIfTrue="1"/>
    <cfRule type="duplicateValues" dxfId="435" priority="119" stopIfTrue="1"/>
  </conditionalFormatting>
  <conditionalFormatting sqref="E1507">
    <cfRule type="duplicateValues" dxfId="434" priority="117" stopIfTrue="1"/>
  </conditionalFormatting>
  <conditionalFormatting sqref="E1516">
    <cfRule type="duplicateValues" dxfId="433" priority="110" stopIfTrue="1"/>
  </conditionalFormatting>
  <conditionalFormatting sqref="E1516">
    <cfRule type="duplicateValues" dxfId="432" priority="111" stopIfTrue="1"/>
  </conditionalFormatting>
  <conditionalFormatting sqref="E1516">
    <cfRule type="duplicateValues" dxfId="431" priority="108" stopIfTrue="1"/>
    <cfRule type="duplicateValues" dxfId="430" priority="109" stopIfTrue="1"/>
  </conditionalFormatting>
  <conditionalFormatting sqref="E1516">
    <cfRule type="duplicateValues" dxfId="429" priority="107" stopIfTrue="1"/>
  </conditionalFormatting>
  <conditionalFormatting sqref="E1519">
    <cfRule type="duplicateValues" dxfId="428" priority="105" stopIfTrue="1"/>
  </conditionalFormatting>
  <conditionalFormatting sqref="E1519">
    <cfRule type="duplicateValues" dxfId="427" priority="106" stopIfTrue="1"/>
  </conditionalFormatting>
  <conditionalFormatting sqref="E1519">
    <cfRule type="duplicateValues" dxfId="426" priority="103" stopIfTrue="1"/>
    <cfRule type="duplicateValues" dxfId="425" priority="104" stopIfTrue="1"/>
  </conditionalFormatting>
  <conditionalFormatting sqref="E1519">
    <cfRule type="duplicateValues" dxfId="424" priority="102" stopIfTrue="1"/>
  </conditionalFormatting>
  <conditionalFormatting sqref="E1513">
    <cfRule type="duplicateValues" dxfId="423" priority="90" stopIfTrue="1"/>
  </conditionalFormatting>
  <conditionalFormatting sqref="E1513">
    <cfRule type="duplicateValues" dxfId="422" priority="91" stopIfTrue="1"/>
  </conditionalFormatting>
  <conditionalFormatting sqref="E1513">
    <cfRule type="duplicateValues" dxfId="421" priority="88" stopIfTrue="1"/>
    <cfRule type="duplicateValues" dxfId="420" priority="89" stopIfTrue="1"/>
  </conditionalFormatting>
  <conditionalFormatting sqref="E1513">
    <cfRule type="duplicateValues" dxfId="419" priority="87" stopIfTrue="1"/>
  </conditionalFormatting>
  <conditionalFormatting sqref="E1522">
    <cfRule type="duplicateValues" dxfId="418" priority="85" stopIfTrue="1"/>
  </conditionalFormatting>
  <conditionalFormatting sqref="E1522">
    <cfRule type="duplicateValues" dxfId="417" priority="86" stopIfTrue="1"/>
  </conditionalFormatting>
  <conditionalFormatting sqref="E1522">
    <cfRule type="duplicateValues" dxfId="416" priority="83" stopIfTrue="1"/>
    <cfRule type="duplicateValues" dxfId="415" priority="84" stopIfTrue="1"/>
  </conditionalFormatting>
  <conditionalFormatting sqref="E1522">
    <cfRule type="duplicateValues" dxfId="414" priority="82" stopIfTrue="1"/>
  </conditionalFormatting>
  <conditionalFormatting sqref="E1525">
    <cfRule type="duplicateValues" dxfId="413" priority="80" stopIfTrue="1"/>
  </conditionalFormatting>
  <conditionalFormatting sqref="E1525">
    <cfRule type="duplicateValues" dxfId="412" priority="81" stopIfTrue="1"/>
  </conditionalFormatting>
  <conditionalFormatting sqref="E1525">
    <cfRule type="duplicateValues" dxfId="411" priority="78" stopIfTrue="1"/>
    <cfRule type="duplicateValues" dxfId="410" priority="79" stopIfTrue="1"/>
  </conditionalFormatting>
  <conditionalFormatting sqref="E1525">
    <cfRule type="duplicateValues" dxfId="409" priority="77" stopIfTrue="1"/>
  </conditionalFormatting>
  <conditionalFormatting sqref="E1528">
    <cfRule type="duplicateValues" dxfId="408" priority="75" stopIfTrue="1"/>
  </conditionalFormatting>
  <conditionalFormatting sqref="E1528">
    <cfRule type="duplicateValues" dxfId="407" priority="76" stopIfTrue="1"/>
  </conditionalFormatting>
  <conditionalFormatting sqref="E1528">
    <cfRule type="duplicateValues" dxfId="406" priority="73" stopIfTrue="1"/>
    <cfRule type="duplicateValues" dxfId="405" priority="74" stopIfTrue="1"/>
  </conditionalFormatting>
  <conditionalFormatting sqref="E1528">
    <cfRule type="duplicateValues" dxfId="404" priority="72" stopIfTrue="1"/>
  </conditionalFormatting>
  <conditionalFormatting sqref="E1531">
    <cfRule type="duplicateValues" dxfId="403" priority="60" stopIfTrue="1"/>
  </conditionalFormatting>
  <conditionalFormatting sqref="E1531">
    <cfRule type="duplicateValues" dxfId="402" priority="61" stopIfTrue="1"/>
  </conditionalFormatting>
  <conditionalFormatting sqref="E1531">
    <cfRule type="duplicateValues" dxfId="401" priority="58" stopIfTrue="1"/>
    <cfRule type="duplicateValues" dxfId="400" priority="59" stopIfTrue="1"/>
  </conditionalFormatting>
  <conditionalFormatting sqref="E1531">
    <cfRule type="duplicateValues" dxfId="399" priority="57" stopIfTrue="1"/>
  </conditionalFormatting>
  <conditionalFormatting sqref="E1534">
    <cfRule type="duplicateValues" dxfId="398" priority="55" stopIfTrue="1"/>
  </conditionalFormatting>
  <conditionalFormatting sqref="E1534">
    <cfRule type="duplicateValues" dxfId="397" priority="56" stopIfTrue="1"/>
  </conditionalFormatting>
  <conditionalFormatting sqref="E1534">
    <cfRule type="duplicateValues" dxfId="396" priority="53" stopIfTrue="1"/>
    <cfRule type="duplicateValues" dxfId="395" priority="54" stopIfTrue="1"/>
  </conditionalFormatting>
  <conditionalFormatting sqref="E1534">
    <cfRule type="duplicateValues" dxfId="394" priority="52" stopIfTrue="1"/>
  </conditionalFormatting>
  <conditionalFormatting sqref="E1537">
    <cfRule type="duplicateValues" dxfId="393" priority="50" stopIfTrue="1"/>
  </conditionalFormatting>
  <conditionalFormatting sqref="E1537">
    <cfRule type="duplicateValues" dxfId="392" priority="51" stopIfTrue="1"/>
  </conditionalFormatting>
  <conditionalFormatting sqref="E1537">
    <cfRule type="duplicateValues" dxfId="391" priority="48" stopIfTrue="1"/>
    <cfRule type="duplicateValues" dxfId="390" priority="49" stopIfTrue="1"/>
  </conditionalFormatting>
  <conditionalFormatting sqref="E1537">
    <cfRule type="duplicateValues" dxfId="389" priority="47" stopIfTrue="1"/>
  </conditionalFormatting>
  <conditionalFormatting sqref="E1540">
    <cfRule type="duplicateValues" dxfId="388" priority="45" stopIfTrue="1"/>
  </conditionalFormatting>
  <conditionalFormatting sqref="E1540">
    <cfRule type="duplicateValues" dxfId="387" priority="46" stopIfTrue="1"/>
  </conditionalFormatting>
  <conditionalFormatting sqref="E1540">
    <cfRule type="duplicateValues" dxfId="386" priority="43" stopIfTrue="1"/>
    <cfRule type="duplicateValues" dxfId="385" priority="44" stopIfTrue="1"/>
  </conditionalFormatting>
  <conditionalFormatting sqref="E1540">
    <cfRule type="duplicateValues" dxfId="384" priority="42" stopIfTrue="1"/>
  </conditionalFormatting>
  <conditionalFormatting sqref="E1543">
    <cfRule type="duplicateValues" dxfId="383" priority="40" stopIfTrue="1"/>
  </conditionalFormatting>
  <conditionalFormatting sqref="E1543">
    <cfRule type="duplicateValues" dxfId="382" priority="41" stopIfTrue="1"/>
  </conditionalFormatting>
  <conditionalFormatting sqref="E1543">
    <cfRule type="duplicateValues" dxfId="381" priority="38" stopIfTrue="1"/>
    <cfRule type="duplicateValues" dxfId="380" priority="39" stopIfTrue="1"/>
  </conditionalFormatting>
  <conditionalFormatting sqref="E1543">
    <cfRule type="duplicateValues" dxfId="379" priority="37" stopIfTrue="1"/>
  </conditionalFormatting>
  <conditionalFormatting sqref="E1546">
    <cfRule type="duplicateValues" dxfId="378" priority="35" stopIfTrue="1"/>
  </conditionalFormatting>
  <conditionalFormatting sqref="E1546">
    <cfRule type="duplicateValues" dxfId="377" priority="36" stopIfTrue="1"/>
  </conditionalFormatting>
  <conditionalFormatting sqref="E1546">
    <cfRule type="duplicateValues" dxfId="376" priority="33" stopIfTrue="1"/>
    <cfRule type="duplicateValues" dxfId="375" priority="34" stopIfTrue="1"/>
  </conditionalFormatting>
  <conditionalFormatting sqref="E1546">
    <cfRule type="duplicateValues" dxfId="374" priority="32" stopIfTrue="1"/>
  </conditionalFormatting>
  <conditionalFormatting sqref="E1549">
    <cfRule type="duplicateValues" dxfId="373" priority="30" stopIfTrue="1"/>
  </conditionalFormatting>
  <conditionalFormatting sqref="E1549">
    <cfRule type="duplicateValues" dxfId="372" priority="31" stopIfTrue="1"/>
  </conditionalFormatting>
  <conditionalFormatting sqref="E1549">
    <cfRule type="duplicateValues" dxfId="371" priority="28" stopIfTrue="1"/>
    <cfRule type="duplicateValues" dxfId="370" priority="29" stopIfTrue="1"/>
  </conditionalFormatting>
  <conditionalFormatting sqref="E1549">
    <cfRule type="duplicateValues" dxfId="369" priority="27" stopIfTrue="1"/>
  </conditionalFormatting>
  <conditionalFormatting sqref="E1552">
    <cfRule type="duplicateValues" dxfId="368" priority="25" stopIfTrue="1"/>
  </conditionalFormatting>
  <conditionalFormatting sqref="E1552">
    <cfRule type="duplicateValues" dxfId="367" priority="26" stopIfTrue="1"/>
  </conditionalFormatting>
  <conditionalFormatting sqref="E1552">
    <cfRule type="duplicateValues" dxfId="366" priority="23" stopIfTrue="1"/>
    <cfRule type="duplicateValues" dxfId="365" priority="24" stopIfTrue="1"/>
  </conditionalFormatting>
  <conditionalFormatting sqref="E1552">
    <cfRule type="duplicateValues" dxfId="364" priority="22" stopIfTrue="1"/>
  </conditionalFormatting>
  <conditionalFormatting sqref="M1554:M1555">
    <cfRule type="duplicateValues" dxfId="363" priority="21" stopIfTrue="1"/>
  </conditionalFormatting>
  <conditionalFormatting sqref="M1557:M1558">
    <cfRule type="duplicateValues" dxfId="362" priority="20" stopIfTrue="1"/>
  </conditionalFormatting>
  <conditionalFormatting sqref="M1560:M1561">
    <cfRule type="duplicateValues" dxfId="361" priority="19" stopIfTrue="1"/>
  </conditionalFormatting>
  <conditionalFormatting sqref="M1563:M1564">
    <cfRule type="duplicateValues" dxfId="360" priority="18" stopIfTrue="1"/>
  </conditionalFormatting>
  <conditionalFormatting sqref="M1566:M1567">
    <cfRule type="duplicateValues" dxfId="359" priority="17" stopIfTrue="1"/>
  </conditionalFormatting>
  <conditionalFormatting sqref="M1569:M1570">
    <cfRule type="duplicateValues" dxfId="358" priority="16" stopIfTrue="1"/>
  </conditionalFormatting>
  <conditionalFormatting sqref="M1572:M1573">
    <cfRule type="duplicateValues" dxfId="357" priority="14" stopIfTrue="1"/>
  </conditionalFormatting>
  <conditionalFormatting sqref="M1575:M1576">
    <cfRule type="duplicateValues" dxfId="356" priority="13" stopIfTrue="1"/>
  </conditionalFormatting>
  <conditionalFormatting sqref="M1578:M1579">
    <cfRule type="duplicateValues" dxfId="355" priority="12" stopIfTrue="1"/>
  </conditionalFormatting>
  <conditionalFormatting sqref="M1581:M1582">
    <cfRule type="duplicateValues" dxfId="354" priority="11" stopIfTrue="1"/>
  </conditionalFormatting>
  <conditionalFormatting sqref="M1584:M1585">
    <cfRule type="duplicateValues" dxfId="353" priority="10" stopIfTrue="1"/>
  </conditionalFormatting>
  <conditionalFormatting sqref="M1587:M1588">
    <cfRule type="duplicateValues" dxfId="352" priority="9" stopIfTrue="1"/>
  </conditionalFormatting>
  <conditionalFormatting sqref="M1590:M1591">
    <cfRule type="duplicateValues" dxfId="351" priority="8" stopIfTrue="1"/>
  </conditionalFormatting>
  <conditionalFormatting sqref="M1593:M1594">
    <cfRule type="duplicateValues" dxfId="350" priority="7" stopIfTrue="1"/>
  </conditionalFormatting>
  <conditionalFormatting sqref="M1596:M1597">
    <cfRule type="duplicateValues" dxfId="349" priority="6" stopIfTrue="1"/>
  </conditionalFormatting>
  <conditionalFormatting sqref="M1599:M1600">
    <cfRule type="duplicateValues" dxfId="348" priority="5" stopIfTrue="1"/>
  </conditionalFormatting>
  <conditionalFormatting sqref="M1602:M1603">
    <cfRule type="duplicateValues" dxfId="347" priority="4" stopIfTrue="1"/>
  </conditionalFormatting>
  <conditionalFormatting sqref="M1605:M1606">
    <cfRule type="duplicateValues" dxfId="346" priority="3" stopIfTrue="1"/>
  </conditionalFormatting>
  <conditionalFormatting sqref="M1608:M1609">
    <cfRule type="duplicateValues" dxfId="345" priority="2" stopIfTrue="1"/>
  </conditionalFormatting>
  <conditionalFormatting sqref="M1611:M1612">
    <cfRule type="duplicateValues" dxfId="344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2"/>
  <sheetViews>
    <sheetView zoomScaleNormal="100" workbookViewId="0">
      <pane ySplit="2" topLeftCell="A669" activePane="bottomLeft" state="frozen"/>
      <selection pane="bottomLeft" activeCell="N681" sqref="N681"/>
    </sheetView>
  </sheetViews>
  <sheetFormatPr defaultRowHeight="15" x14ac:dyDescent="0.25"/>
  <cols>
    <col min="1" max="1" width="10.5703125" customWidth="1"/>
    <col min="3" max="3" width="10.42578125" customWidth="1"/>
    <col min="5" max="5" width="26.140625" customWidth="1"/>
    <col min="6" max="6" width="10.28515625" customWidth="1"/>
    <col min="12" max="12" width="14.42578125" customWidth="1"/>
    <col min="13" max="19" width="9.140625" customWidth="1"/>
    <col min="20" max="20" width="9.28515625" customWidth="1"/>
    <col min="21" max="21" width="9.140625" customWidth="1"/>
    <col min="24" max="24" width="9.140625" style="17"/>
  </cols>
  <sheetData>
    <row r="1" spans="1:30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T1" s="3" t="s">
        <v>18</v>
      </c>
      <c r="U1" s="3" t="s">
        <v>19</v>
      </c>
      <c r="V1" s="2" t="s">
        <v>20</v>
      </c>
      <c r="X1" s="71"/>
      <c r="Y1" s="2" t="s">
        <v>21</v>
      </c>
      <c r="Z1" s="2" t="s">
        <v>22</v>
      </c>
      <c r="AA1" s="2" t="s">
        <v>23</v>
      </c>
      <c r="AB1" s="2" t="s">
        <v>24</v>
      </c>
      <c r="AD1" s="2" t="s">
        <v>31</v>
      </c>
    </row>
    <row r="2" spans="1:30" s="2" customFormat="1" x14ac:dyDescent="0.25">
      <c r="A2" s="1"/>
      <c r="B2" s="1"/>
      <c r="C2" s="1"/>
      <c r="D2" s="1"/>
      <c r="E2" s="1"/>
      <c r="F2" s="1"/>
      <c r="H2" s="4">
        <v>7.0000000000000007E-2</v>
      </c>
      <c r="I2" s="2" t="s">
        <v>25</v>
      </c>
      <c r="J2" s="2" t="s">
        <v>26</v>
      </c>
      <c r="K2" s="2" t="s">
        <v>26</v>
      </c>
      <c r="L2" s="2" t="s">
        <v>27</v>
      </c>
      <c r="P2" s="2" t="s">
        <v>26</v>
      </c>
      <c r="Q2" s="2" t="s">
        <v>26</v>
      </c>
      <c r="R2" s="2" t="s">
        <v>26</v>
      </c>
      <c r="T2" s="3" t="s">
        <v>26</v>
      </c>
      <c r="U2" s="3" t="s">
        <v>28</v>
      </c>
      <c r="V2" s="3"/>
      <c r="X2" s="71"/>
      <c r="Y2" s="18"/>
      <c r="Z2" s="18"/>
      <c r="AA2" s="18"/>
      <c r="AB2" s="18"/>
      <c r="AC2" s="18"/>
      <c r="AD2" s="18"/>
    </row>
    <row r="3" spans="1:30" s="42" customFormat="1" x14ac:dyDescent="0.25">
      <c r="A3" s="42">
        <v>1</v>
      </c>
      <c r="B3" s="42">
        <v>925</v>
      </c>
      <c r="C3" s="42">
        <v>1</v>
      </c>
      <c r="D3" s="42" t="s">
        <v>29</v>
      </c>
      <c r="E3" s="42" t="s">
        <v>245</v>
      </c>
      <c r="F3" s="42">
        <v>1.5</v>
      </c>
      <c r="G3" s="43">
        <f>+F3-O3/5</f>
        <v>1.45</v>
      </c>
      <c r="H3" s="44">
        <f>G3*7%</f>
        <v>0.10150000000000001</v>
      </c>
      <c r="I3" s="44">
        <f>G3+H3</f>
        <v>1.5514999999999999</v>
      </c>
      <c r="J3" s="42">
        <v>1</v>
      </c>
      <c r="K3" s="45">
        <f>I3*J3</f>
        <v>1.5514999999999999</v>
      </c>
      <c r="L3" s="43" t="s">
        <v>32</v>
      </c>
      <c r="M3" s="42">
        <v>1</v>
      </c>
      <c r="N3" s="42">
        <v>0.25</v>
      </c>
      <c r="O3" s="46">
        <v>0.25</v>
      </c>
      <c r="P3" s="46">
        <v>50</v>
      </c>
      <c r="Q3" s="47">
        <f>N3*P3</f>
        <v>12.5</v>
      </c>
      <c r="R3" s="45">
        <f>G3*6</f>
        <v>8.6999999999999993</v>
      </c>
      <c r="S3" s="45">
        <f>+R3+Q3+K3</f>
        <v>22.7515</v>
      </c>
      <c r="T3" s="45">
        <f>S3+S4</f>
        <v>22.7515</v>
      </c>
      <c r="U3" s="45">
        <f>T3/C3</f>
        <v>22.7515</v>
      </c>
      <c r="X3" s="17">
        <f>U3*2</f>
        <v>45.503</v>
      </c>
      <c r="Y3" s="42">
        <v>49</v>
      </c>
      <c r="Z3" s="42">
        <f>Y3*8</f>
        <v>392</v>
      </c>
      <c r="AA3" s="42">
        <f>Y3*3.5</f>
        <v>171.5</v>
      </c>
      <c r="AB3" s="42">
        <f>Y3*0.9</f>
        <v>44.1</v>
      </c>
    </row>
    <row r="4" spans="1:30" s="18" customFormat="1" x14ac:dyDescent="0.25">
      <c r="E4" s="17"/>
      <c r="G4" s="5">
        <f>+F4-O4/5</f>
        <v>0</v>
      </c>
      <c r="H4" s="6">
        <f>G4*7%</f>
        <v>0</v>
      </c>
      <c r="I4" s="6">
        <f>G4+H4</f>
        <v>0</v>
      </c>
      <c r="J4" s="18">
        <v>1</v>
      </c>
      <c r="K4" s="7">
        <f>I4*J4</f>
        <v>0</v>
      </c>
      <c r="L4" s="5"/>
      <c r="Q4" s="9">
        <f>N4*P4</f>
        <v>0</v>
      </c>
      <c r="R4" s="8">
        <f>G4*6</f>
        <v>0</v>
      </c>
      <c r="S4" s="8">
        <f>+R4+Q4+K4</f>
        <v>0</v>
      </c>
      <c r="U4" s="8" t="e">
        <f>T4/C4</f>
        <v>#DIV/0!</v>
      </c>
      <c r="X4" s="17" t="e">
        <f>U4*1.8</f>
        <v>#DIV/0!</v>
      </c>
      <c r="Y4" s="18">
        <v>0</v>
      </c>
      <c r="Z4" s="18">
        <f>Y4*8</f>
        <v>0</v>
      </c>
      <c r="AA4" s="18">
        <f>Y4*3.5</f>
        <v>0</v>
      </c>
      <c r="AB4" s="18">
        <f>Y4*0.9</f>
        <v>0</v>
      </c>
    </row>
    <row r="6" spans="1:30" s="18" customFormat="1" x14ac:dyDescent="0.25">
      <c r="A6" s="17">
        <v>2</v>
      </c>
      <c r="B6" s="18">
        <v>925</v>
      </c>
      <c r="C6" s="18">
        <v>1</v>
      </c>
      <c r="D6" s="18" t="s">
        <v>29</v>
      </c>
      <c r="E6" s="18" t="s">
        <v>246</v>
      </c>
      <c r="F6" s="18">
        <v>1.5</v>
      </c>
      <c r="G6" s="5">
        <f>+F6-O6/5</f>
        <v>1.4</v>
      </c>
      <c r="H6" s="6">
        <f>G6*7%</f>
        <v>9.8000000000000004E-2</v>
      </c>
      <c r="I6" s="6">
        <f>G6+H6</f>
        <v>1.498</v>
      </c>
      <c r="J6" s="18">
        <v>1</v>
      </c>
      <c r="K6" s="7">
        <f>I6*J6</f>
        <v>1.498</v>
      </c>
      <c r="L6" s="10" t="s">
        <v>32</v>
      </c>
      <c r="M6" s="18">
        <v>1</v>
      </c>
      <c r="N6" s="18">
        <v>0.5</v>
      </c>
      <c r="O6" s="13">
        <v>0.5</v>
      </c>
      <c r="P6" s="13">
        <v>50</v>
      </c>
      <c r="Q6" s="9">
        <f>N6*P6</f>
        <v>25</v>
      </c>
      <c r="R6" s="8">
        <f>G6*6</f>
        <v>8.3999999999999986</v>
      </c>
      <c r="S6" s="8">
        <f>+R6+Q6+K6</f>
        <v>34.897999999999996</v>
      </c>
      <c r="T6" s="8">
        <f>S6+S7</f>
        <v>34.897999999999996</v>
      </c>
      <c r="U6" s="8">
        <f>T6/C6</f>
        <v>34.897999999999996</v>
      </c>
      <c r="X6" s="17">
        <f>U6*2</f>
        <v>69.795999999999992</v>
      </c>
      <c r="Y6" s="18">
        <v>69</v>
      </c>
      <c r="Z6" s="18">
        <f>Y6*8</f>
        <v>552</v>
      </c>
      <c r="AA6" s="18">
        <f>Y6*3.5</f>
        <v>241.5</v>
      </c>
      <c r="AB6" s="18">
        <f>Y6*0.9</f>
        <v>62.1</v>
      </c>
    </row>
    <row r="7" spans="1:30" s="18" customFormat="1" x14ac:dyDescent="0.25">
      <c r="E7" s="17"/>
      <c r="G7" s="5">
        <f>+F7-O7/5</f>
        <v>0</v>
      </c>
      <c r="H7" s="6">
        <f>G7*7%</f>
        <v>0</v>
      </c>
      <c r="I7" s="6">
        <f>G7+H7</f>
        <v>0</v>
      </c>
      <c r="J7" s="18">
        <v>1</v>
      </c>
      <c r="K7" s="7">
        <f>I7*J7</f>
        <v>0</v>
      </c>
      <c r="L7" s="5"/>
      <c r="Q7" s="9">
        <f>N7*P7</f>
        <v>0</v>
      </c>
      <c r="R7" s="8">
        <f>G7*6</f>
        <v>0</v>
      </c>
      <c r="S7" s="8">
        <f>+R7+Q7+K7</f>
        <v>0</v>
      </c>
      <c r="U7" s="8" t="e">
        <f>T7/C7</f>
        <v>#DIV/0!</v>
      </c>
      <c r="X7" s="17" t="e">
        <f>U7*1.8</f>
        <v>#DIV/0!</v>
      </c>
      <c r="Y7" s="18">
        <v>0</v>
      </c>
      <c r="Z7" s="18">
        <f>Y7*8</f>
        <v>0</v>
      </c>
      <c r="AA7" s="18">
        <f>Y7*3.5</f>
        <v>0</v>
      </c>
      <c r="AB7" s="18">
        <f>Y7*0.9</f>
        <v>0</v>
      </c>
    </row>
    <row r="9" spans="1:30" s="18" customFormat="1" x14ac:dyDescent="0.25">
      <c r="A9" s="17">
        <v>3</v>
      </c>
      <c r="B9" s="18">
        <v>925</v>
      </c>
      <c r="C9" s="18">
        <v>1</v>
      </c>
      <c r="D9" s="18" t="s">
        <v>29</v>
      </c>
      <c r="E9" s="18" t="s">
        <v>247</v>
      </c>
      <c r="F9" s="18">
        <v>1.5</v>
      </c>
      <c r="G9" s="5">
        <f>+F9-O9/5</f>
        <v>1.35</v>
      </c>
      <c r="H9" s="6">
        <f>G9*7%</f>
        <v>9.4500000000000015E-2</v>
      </c>
      <c r="I9" s="6">
        <f>G9+H9</f>
        <v>1.4445000000000001</v>
      </c>
      <c r="J9" s="18">
        <v>1</v>
      </c>
      <c r="K9" s="7">
        <f>I9*J9</f>
        <v>1.4445000000000001</v>
      </c>
      <c r="L9" s="10" t="s">
        <v>32</v>
      </c>
      <c r="M9" s="18">
        <v>1</v>
      </c>
      <c r="N9" s="18">
        <v>0.75</v>
      </c>
      <c r="O9" s="13">
        <v>0.75</v>
      </c>
      <c r="P9" s="13">
        <v>60</v>
      </c>
      <c r="Q9" s="9">
        <f>N9*P9</f>
        <v>45</v>
      </c>
      <c r="R9" s="8">
        <f>G9*6</f>
        <v>8.1000000000000014</v>
      </c>
      <c r="S9" s="8">
        <f>+R9+Q9+K9</f>
        <v>54.544499999999999</v>
      </c>
      <c r="T9" s="8">
        <f>S9+S10</f>
        <v>54.544499999999999</v>
      </c>
      <c r="U9" s="8">
        <f>T9/C9</f>
        <v>54.544499999999999</v>
      </c>
      <c r="X9" s="17">
        <f>U9*2</f>
        <v>109.089</v>
      </c>
      <c r="Y9" s="18">
        <v>99</v>
      </c>
      <c r="Z9" s="18">
        <f>Y9*8</f>
        <v>792</v>
      </c>
      <c r="AA9" s="18">
        <f>Y9*3.5</f>
        <v>346.5</v>
      </c>
      <c r="AB9" s="18">
        <f>Y9*0.9</f>
        <v>89.100000000000009</v>
      </c>
    </row>
    <row r="10" spans="1:30" s="18" customFormat="1" x14ac:dyDescent="0.25">
      <c r="E10" s="17"/>
      <c r="G10" s="5">
        <f>+F10-O10/5</f>
        <v>0</v>
      </c>
      <c r="H10" s="6">
        <f>G10*7%</f>
        <v>0</v>
      </c>
      <c r="I10" s="6">
        <f>G10+H10</f>
        <v>0</v>
      </c>
      <c r="J10" s="18">
        <v>1</v>
      </c>
      <c r="K10" s="7">
        <f>I10*J10</f>
        <v>0</v>
      </c>
      <c r="L10" s="5"/>
      <c r="Q10" s="9">
        <f>N10*P10</f>
        <v>0</v>
      </c>
      <c r="R10" s="8">
        <f>G10*6</f>
        <v>0</v>
      </c>
      <c r="S10" s="8">
        <f>+R10+Q10+K10</f>
        <v>0</v>
      </c>
      <c r="U10" s="8" t="e">
        <f>T10/C10</f>
        <v>#DIV/0!</v>
      </c>
      <c r="X10" s="17" t="e">
        <f>U10*1.8</f>
        <v>#DIV/0!</v>
      </c>
      <c r="Y10" s="18">
        <v>0</v>
      </c>
      <c r="Z10" s="18">
        <f>Y10*8</f>
        <v>0</v>
      </c>
      <c r="AA10" s="18">
        <f>Y10*3.5</f>
        <v>0</v>
      </c>
      <c r="AB10" s="18">
        <f>Y10*0.9</f>
        <v>0</v>
      </c>
    </row>
    <row r="12" spans="1:30" s="18" customFormat="1" x14ac:dyDescent="0.25">
      <c r="A12" s="17">
        <v>4</v>
      </c>
      <c r="B12" s="18">
        <v>925</v>
      </c>
      <c r="C12" s="18">
        <v>1</v>
      </c>
      <c r="D12" s="18" t="s">
        <v>29</v>
      </c>
      <c r="E12" s="18" t="s">
        <v>248</v>
      </c>
      <c r="F12" s="18">
        <v>1.5</v>
      </c>
      <c r="G12" s="5">
        <f>+F12-O12/5</f>
        <v>1.3</v>
      </c>
      <c r="H12" s="6">
        <f>G12*7%</f>
        <v>9.1000000000000011E-2</v>
      </c>
      <c r="I12" s="6">
        <f>G12+H12</f>
        <v>1.391</v>
      </c>
      <c r="J12" s="18">
        <v>1</v>
      </c>
      <c r="K12" s="7">
        <f>I12*J12</f>
        <v>1.391</v>
      </c>
      <c r="L12" s="10" t="s">
        <v>32</v>
      </c>
      <c r="M12" s="18">
        <v>1</v>
      </c>
      <c r="N12" s="18">
        <v>1</v>
      </c>
      <c r="O12" s="13">
        <v>1</v>
      </c>
      <c r="P12" s="13">
        <v>60</v>
      </c>
      <c r="Q12" s="9">
        <f>N12*P12</f>
        <v>60</v>
      </c>
      <c r="R12" s="8">
        <f>G12*6</f>
        <v>7.8000000000000007</v>
      </c>
      <c r="S12" s="8">
        <f>+R12+Q12+K12</f>
        <v>69.191000000000003</v>
      </c>
      <c r="T12" s="8">
        <f>S12+S13</f>
        <v>69.191000000000003</v>
      </c>
      <c r="U12" s="8">
        <f>T12/C12</f>
        <v>69.191000000000003</v>
      </c>
      <c r="X12" s="17">
        <f>U12*2</f>
        <v>138.38200000000001</v>
      </c>
      <c r="Y12" s="18">
        <v>139</v>
      </c>
      <c r="Z12" s="18">
        <f>Y12*8</f>
        <v>1112</v>
      </c>
      <c r="AA12" s="18">
        <f>Y12*3.5</f>
        <v>486.5</v>
      </c>
      <c r="AB12" s="18">
        <f>Y12*0.9</f>
        <v>125.10000000000001</v>
      </c>
    </row>
    <row r="13" spans="1:30" s="18" customFormat="1" x14ac:dyDescent="0.25">
      <c r="E13" s="17"/>
      <c r="G13" s="5">
        <f>+F13-O13/5</f>
        <v>0</v>
      </c>
      <c r="H13" s="6">
        <f>G13*7%</f>
        <v>0</v>
      </c>
      <c r="I13" s="6">
        <f>G13+H13</f>
        <v>0</v>
      </c>
      <c r="J13" s="18">
        <v>1</v>
      </c>
      <c r="K13" s="7">
        <f>I13*J13</f>
        <v>0</v>
      </c>
      <c r="L13" s="5"/>
      <c r="Q13" s="9">
        <f>N13*P13</f>
        <v>0</v>
      </c>
      <c r="R13" s="8">
        <f>G13*6</f>
        <v>0</v>
      </c>
      <c r="S13" s="8">
        <f>+R13+Q13+K13</f>
        <v>0</v>
      </c>
      <c r="U13" s="8" t="e">
        <f>T13/C13</f>
        <v>#DIV/0!</v>
      </c>
      <c r="X13" s="17" t="e">
        <f>U13*1.8</f>
        <v>#DIV/0!</v>
      </c>
      <c r="Y13" s="18">
        <v>0</v>
      </c>
      <c r="Z13" s="18">
        <f>Y13*8</f>
        <v>0</v>
      </c>
      <c r="AA13" s="18">
        <f>Y13*3.5</f>
        <v>0</v>
      </c>
      <c r="AB13" s="18">
        <f>Y13*0.9</f>
        <v>0</v>
      </c>
    </row>
    <row r="14" spans="1:30" x14ac:dyDescent="0.25">
      <c r="E14" s="18"/>
    </row>
    <row r="15" spans="1:30" s="18" customFormat="1" x14ac:dyDescent="0.25">
      <c r="A15" s="17">
        <v>5</v>
      </c>
      <c r="B15" s="18">
        <v>925</v>
      </c>
      <c r="C15" s="18">
        <v>1</v>
      </c>
      <c r="D15" s="18" t="s">
        <v>29</v>
      </c>
      <c r="E15" s="18" t="s">
        <v>249</v>
      </c>
      <c r="F15" s="18">
        <v>1.5</v>
      </c>
      <c r="G15" s="5">
        <f>+F15-O15/5</f>
        <v>1.2</v>
      </c>
      <c r="H15" s="6">
        <f>G15*7%</f>
        <v>8.4000000000000005E-2</v>
      </c>
      <c r="I15" s="6">
        <f>G15+H15</f>
        <v>1.284</v>
      </c>
      <c r="J15" s="18">
        <v>1</v>
      </c>
      <c r="K15" s="7">
        <f>I15*J15</f>
        <v>1.284</v>
      </c>
      <c r="L15" s="10" t="s">
        <v>32</v>
      </c>
      <c r="M15" s="18">
        <v>1</v>
      </c>
      <c r="N15" s="18">
        <v>1.5</v>
      </c>
      <c r="O15" s="13">
        <v>1.5</v>
      </c>
      <c r="P15" s="13">
        <v>60</v>
      </c>
      <c r="Q15" s="9">
        <f>N15*P15</f>
        <v>90</v>
      </c>
      <c r="R15" s="8">
        <f>G15*6</f>
        <v>7.1999999999999993</v>
      </c>
      <c r="S15" s="8">
        <f>+R15+Q15+K15</f>
        <v>98.484000000000009</v>
      </c>
      <c r="T15" s="8">
        <f>S15+S16</f>
        <v>98.484000000000009</v>
      </c>
      <c r="U15" s="8">
        <f>T15/C15</f>
        <v>98.484000000000009</v>
      </c>
      <c r="X15" s="17">
        <f>U15*2</f>
        <v>196.96800000000002</v>
      </c>
      <c r="Y15" s="18">
        <v>199</v>
      </c>
      <c r="Z15" s="18">
        <f>Y15*8</f>
        <v>1592</v>
      </c>
      <c r="AA15" s="18">
        <f>Y15*3.5</f>
        <v>696.5</v>
      </c>
      <c r="AB15" s="18">
        <f>Y15*0.9</f>
        <v>179.1</v>
      </c>
    </row>
    <row r="16" spans="1:30" s="18" customFormat="1" x14ac:dyDescent="0.25">
      <c r="E16" s="17"/>
      <c r="G16" s="5">
        <f>+F16-O16/5</f>
        <v>0</v>
      </c>
      <c r="H16" s="6">
        <f>G16*7%</f>
        <v>0</v>
      </c>
      <c r="I16" s="6">
        <f>G16+H16</f>
        <v>0</v>
      </c>
      <c r="J16" s="18">
        <v>1</v>
      </c>
      <c r="K16" s="7">
        <f>I16*J16</f>
        <v>0</v>
      </c>
      <c r="L16" s="5"/>
      <c r="Q16" s="9">
        <f>N16*P16</f>
        <v>0</v>
      </c>
      <c r="R16" s="8">
        <f>G16*6</f>
        <v>0</v>
      </c>
      <c r="S16" s="8">
        <f>+R16+Q16+K16</f>
        <v>0</v>
      </c>
      <c r="U16" s="8" t="e">
        <f>T16/C16</f>
        <v>#DIV/0!</v>
      </c>
      <c r="X16" s="17" t="e">
        <f>U16*1.8</f>
        <v>#DIV/0!</v>
      </c>
      <c r="Y16" s="18">
        <v>0</v>
      </c>
      <c r="Z16" s="18">
        <f>Y16*8</f>
        <v>0</v>
      </c>
      <c r="AA16" s="18">
        <f>Y16*3.5</f>
        <v>0</v>
      </c>
      <c r="AB16" s="18">
        <f>Y16*0.9</f>
        <v>0</v>
      </c>
    </row>
    <row r="18" spans="1:28" s="18" customFormat="1" x14ac:dyDescent="0.25">
      <c r="A18" s="17">
        <v>6</v>
      </c>
      <c r="B18" s="18">
        <v>925</v>
      </c>
      <c r="C18" s="18">
        <v>1</v>
      </c>
      <c r="D18" s="18" t="s">
        <v>29</v>
      </c>
      <c r="E18" s="18" t="s">
        <v>250</v>
      </c>
      <c r="F18" s="18">
        <v>1.5</v>
      </c>
      <c r="G18" s="5">
        <f>+F18-O18/5</f>
        <v>1.1000000000000001</v>
      </c>
      <c r="H18" s="6">
        <f>G18*7%</f>
        <v>7.7000000000000013E-2</v>
      </c>
      <c r="I18" s="6">
        <f>G18+H18</f>
        <v>1.177</v>
      </c>
      <c r="J18" s="18">
        <v>1</v>
      </c>
      <c r="K18" s="7">
        <f>I18*J18</f>
        <v>1.177</v>
      </c>
      <c r="L18" s="10" t="s">
        <v>32</v>
      </c>
      <c r="M18" s="18">
        <v>1</v>
      </c>
      <c r="N18" s="18">
        <v>2</v>
      </c>
      <c r="O18" s="13">
        <v>2</v>
      </c>
      <c r="P18" s="13">
        <v>70</v>
      </c>
      <c r="Q18" s="9">
        <f>N18*P18</f>
        <v>140</v>
      </c>
      <c r="R18" s="8">
        <f>G18*6</f>
        <v>6.6000000000000005</v>
      </c>
      <c r="S18" s="8">
        <f>+R18+Q18+K18</f>
        <v>147.77699999999999</v>
      </c>
      <c r="T18" s="8">
        <f>S18+S19</f>
        <v>147.77699999999999</v>
      </c>
      <c r="U18" s="8">
        <f>T18/C18</f>
        <v>147.77699999999999</v>
      </c>
      <c r="X18" s="17">
        <f>U18*1.8</f>
        <v>265.99860000000001</v>
      </c>
      <c r="Y18" s="18">
        <v>269</v>
      </c>
      <c r="Z18" s="18">
        <f>Y18*8</f>
        <v>2152</v>
      </c>
      <c r="AA18" s="18">
        <f>Y18*3.5</f>
        <v>941.5</v>
      </c>
      <c r="AB18" s="18">
        <f>Y18*0.9</f>
        <v>242.1</v>
      </c>
    </row>
    <row r="19" spans="1:28" s="18" customFormat="1" x14ac:dyDescent="0.25">
      <c r="E19" s="17"/>
      <c r="G19" s="5">
        <f>+F19-O19/5</f>
        <v>0</v>
      </c>
      <c r="H19" s="6">
        <f>G19*7%</f>
        <v>0</v>
      </c>
      <c r="I19" s="6">
        <f>G19+H19</f>
        <v>0</v>
      </c>
      <c r="J19" s="18">
        <v>1</v>
      </c>
      <c r="K19" s="7">
        <f>I19*J19</f>
        <v>0</v>
      </c>
      <c r="L19" s="5"/>
      <c r="Q19" s="9">
        <f>N19*P19</f>
        <v>0</v>
      </c>
      <c r="R19" s="8">
        <f>G19*6</f>
        <v>0</v>
      </c>
      <c r="S19" s="8">
        <f>+R19+Q19+K19</f>
        <v>0</v>
      </c>
      <c r="U19" s="8" t="e">
        <f>T19/C19</f>
        <v>#DIV/0!</v>
      </c>
      <c r="X19" s="17" t="e">
        <f>U19*1.8</f>
        <v>#DIV/0!</v>
      </c>
      <c r="Y19" s="18">
        <v>0</v>
      </c>
      <c r="Z19" s="18">
        <f>Y19*8</f>
        <v>0</v>
      </c>
      <c r="AA19" s="18">
        <f>Y19*3.5</f>
        <v>0</v>
      </c>
      <c r="AB19" s="18">
        <f>Y19*0.9</f>
        <v>0</v>
      </c>
    </row>
    <row r="21" spans="1:28" s="18" customFormat="1" x14ac:dyDescent="0.25">
      <c r="A21" s="17">
        <v>7</v>
      </c>
      <c r="B21" s="18">
        <v>925</v>
      </c>
      <c r="C21" s="18">
        <v>1</v>
      </c>
      <c r="D21" s="18" t="s">
        <v>29</v>
      </c>
      <c r="E21" s="18" t="s">
        <v>251</v>
      </c>
      <c r="F21" s="18">
        <v>1.5</v>
      </c>
      <c r="G21" s="5">
        <f>+F21-O21/5</f>
        <v>1</v>
      </c>
      <c r="H21" s="6">
        <f>G21*7%</f>
        <v>7.0000000000000007E-2</v>
      </c>
      <c r="I21" s="6">
        <f>G21+H21</f>
        <v>1.07</v>
      </c>
      <c r="J21" s="18">
        <v>1</v>
      </c>
      <c r="K21" s="7">
        <f>I21*J21</f>
        <v>1.07</v>
      </c>
      <c r="L21" s="10" t="s">
        <v>32</v>
      </c>
      <c r="M21" s="18">
        <v>1</v>
      </c>
      <c r="N21" s="18">
        <v>2.5</v>
      </c>
      <c r="O21" s="13">
        <v>2.5</v>
      </c>
      <c r="P21" s="13">
        <v>75</v>
      </c>
      <c r="Q21" s="9">
        <f>N21*P21</f>
        <v>187.5</v>
      </c>
      <c r="R21" s="8">
        <f>G21*6</f>
        <v>6</v>
      </c>
      <c r="S21" s="8">
        <f>+R21+Q21+K21</f>
        <v>194.57</v>
      </c>
      <c r="T21" s="8">
        <f>S21+S22</f>
        <v>194.57</v>
      </c>
      <c r="U21" s="8">
        <f>T21/C21</f>
        <v>194.57</v>
      </c>
      <c r="X21" s="17">
        <f>U21*1.8</f>
        <v>350.226</v>
      </c>
      <c r="Y21" s="18">
        <v>349</v>
      </c>
      <c r="Z21" s="18">
        <f>Y21*8</f>
        <v>2792</v>
      </c>
      <c r="AA21" s="18">
        <f>Y21*3.5</f>
        <v>1221.5</v>
      </c>
      <c r="AB21" s="18">
        <f>Y21*0.9</f>
        <v>314.10000000000002</v>
      </c>
    </row>
    <row r="22" spans="1:28" s="18" customFormat="1" x14ac:dyDescent="0.25">
      <c r="E22" s="17"/>
      <c r="G22" s="5">
        <f>+F22-O22/5</f>
        <v>0</v>
      </c>
      <c r="H22" s="6">
        <f>G22*7%</f>
        <v>0</v>
      </c>
      <c r="I22" s="6">
        <f>G22+H22</f>
        <v>0</v>
      </c>
      <c r="J22" s="18">
        <v>1</v>
      </c>
      <c r="K22" s="7">
        <f>I22*J22</f>
        <v>0</v>
      </c>
      <c r="L22" s="5"/>
      <c r="Q22" s="9">
        <f>N22*P22</f>
        <v>0</v>
      </c>
      <c r="R22" s="8">
        <f>G22*6</f>
        <v>0</v>
      </c>
      <c r="S22" s="8">
        <f>+R22+Q22+K22</f>
        <v>0</v>
      </c>
      <c r="U22" s="8" t="e">
        <f>T22/C22</f>
        <v>#DIV/0!</v>
      </c>
      <c r="X22" s="17" t="e">
        <f>U22*1.8</f>
        <v>#DIV/0!</v>
      </c>
      <c r="Y22" s="18">
        <v>0</v>
      </c>
      <c r="Z22" s="18">
        <f>Y22*8</f>
        <v>0</v>
      </c>
      <c r="AA22" s="18">
        <f>Y22*3.5</f>
        <v>0</v>
      </c>
      <c r="AB22" s="18">
        <f>Y22*0.9</f>
        <v>0</v>
      </c>
    </row>
    <row r="24" spans="1:28" s="18" customFormat="1" x14ac:dyDescent="0.25">
      <c r="A24" s="17">
        <v>8</v>
      </c>
      <c r="B24" s="18">
        <v>925</v>
      </c>
      <c r="C24" s="18">
        <v>1</v>
      </c>
      <c r="D24" s="18" t="s">
        <v>29</v>
      </c>
      <c r="E24" s="18" t="s">
        <v>252</v>
      </c>
      <c r="F24" s="18">
        <v>1.5</v>
      </c>
      <c r="G24" s="5">
        <f>+F24-O24/5</f>
        <v>0.9</v>
      </c>
      <c r="H24" s="6">
        <f>G24*7%</f>
        <v>6.3000000000000014E-2</v>
      </c>
      <c r="I24" s="6">
        <f>G24+H24</f>
        <v>0.96300000000000008</v>
      </c>
      <c r="J24" s="18">
        <v>1</v>
      </c>
      <c r="K24" s="7">
        <f>I24*J24</f>
        <v>0.96300000000000008</v>
      </c>
      <c r="L24" s="10" t="s">
        <v>32</v>
      </c>
      <c r="M24" s="18">
        <v>1</v>
      </c>
      <c r="N24" s="18">
        <v>3</v>
      </c>
      <c r="O24" s="13">
        <v>3</v>
      </c>
      <c r="P24" s="13">
        <v>75</v>
      </c>
      <c r="Q24" s="9">
        <f>N24*P24</f>
        <v>225</v>
      </c>
      <c r="R24" s="8">
        <f>G24*6</f>
        <v>5.4</v>
      </c>
      <c r="S24" s="8">
        <f>+R24+Q24+K24</f>
        <v>231.363</v>
      </c>
      <c r="T24" s="8">
        <f>S24+S25</f>
        <v>231.363</v>
      </c>
      <c r="U24" s="8">
        <f>T24/C24</f>
        <v>231.363</v>
      </c>
      <c r="X24" s="17">
        <f>U24*1.8</f>
        <v>416.45339999999999</v>
      </c>
      <c r="Y24" s="18">
        <v>419</v>
      </c>
      <c r="Z24" s="18">
        <f>Y24*8</f>
        <v>3352</v>
      </c>
      <c r="AA24" s="18">
        <f>Y24*3.5</f>
        <v>1466.5</v>
      </c>
      <c r="AB24" s="18">
        <f>Y24*0.9</f>
        <v>377.1</v>
      </c>
    </row>
    <row r="25" spans="1:28" s="18" customFormat="1" x14ac:dyDescent="0.25">
      <c r="E25" s="17"/>
      <c r="G25" s="5">
        <f>+F25-O25/5</f>
        <v>0</v>
      </c>
      <c r="H25" s="6">
        <f>G25*7%</f>
        <v>0</v>
      </c>
      <c r="I25" s="6">
        <f>G25+H25</f>
        <v>0</v>
      </c>
      <c r="J25" s="18">
        <v>1</v>
      </c>
      <c r="K25" s="7">
        <f>I25*J25</f>
        <v>0</v>
      </c>
      <c r="L25" s="5"/>
      <c r="Q25" s="9">
        <f>N25*P25</f>
        <v>0</v>
      </c>
      <c r="R25" s="8">
        <f>G25*6</f>
        <v>0</v>
      </c>
      <c r="S25" s="8">
        <f>+R25+Q25+K25</f>
        <v>0</v>
      </c>
      <c r="U25" s="8" t="e">
        <f>T25/C25</f>
        <v>#DIV/0!</v>
      </c>
      <c r="X25" s="17" t="e">
        <f>U25*1.8</f>
        <v>#DIV/0!</v>
      </c>
      <c r="Y25" s="18">
        <v>0</v>
      </c>
      <c r="Z25" s="18">
        <f>Y25*8</f>
        <v>0</v>
      </c>
      <c r="AA25" s="18">
        <f>Y25*3.5</f>
        <v>0</v>
      </c>
      <c r="AB25" s="18">
        <f>Y25*0.9</f>
        <v>0</v>
      </c>
    </row>
    <row r="27" spans="1:28" s="42" customFormat="1" x14ac:dyDescent="0.25">
      <c r="A27" s="42">
        <v>9</v>
      </c>
      <c r="B27" s="42">
        <v>10</v>
      </c>
      <c r="C27" s="42">
        <v>1</v>
      </c>
      <c r="D27" s="42" t="s">
        <v>29</v>
      </c>
      <c r="E27" s="42" t="s">
        <v>253</v>
      </c>
      <c r="F27" s="42">
        <v>1.5</v>
      </c>
      <c r="G27" s="43">
        <f>+F27-O27/5</f>
        <v>1.45</v>
      </c>
      <c r="H27" s="44">
        <f>G27*7%</f>
        <v>0.10150000000000001</v>
      </c>
      <c r="I27" s="44">
        <f>G27+H27</f>
        <v>1.5514999999999999</v>
      </c>
      <c r="J27" s="42">
        <v>18</v>
      </c>
      <c r="K27" s="45">
        <f>I27*J27</f>
        <v>27.927</v>
      </c>
      <c r="L27" s="43" t="s">
        <v>32</v>
      </c>
      <c r="M27" s="42">
        <v>1</v>
      </c>
      <c r="N27" s="42">
        <v>0.25</v>
      </c>
      <c r="O27" s="46">
        <v>0.25</v>
      </c>
      <c r="P27" s="46">
        <v>50</v>
      </c>
      <c r="Q27" s="47">
        <f>N27*P27</f>
        <v>12.5</v>
      </c>
      <c r="R27" s="45">
        <f>G27*13</f>
        <v>18.849999999999998</v>
      </c>
      <c r="S27" s="45">
        <f>+R27+Q27+K27</f>
        <v>59.277000000000001</v>
      </c>
      <c r="T27" s="45">
        <f>S27+S28</f>
        <v>59.277000000000001</v>
      </c>
      <c r="U27" s="45">
        <f>T27/C27</f>
        <v>59.277000000000001</v>
      </c>
      <c r="X27" s="17">
        <f>U27*2</f>
        <v>118.554</v>
      </c>
      <c r="Y27" s="42">
        <v>119</v>
      </c>
      <c r="Z27" s="42">
        <f>Y27*8</f>
        <v>952</v>
      </c>
      <c r="AA27" s="42">
        <f>Y27*3.5</f>
        <v>416.5</v>
      </c>
      <c r="AB27" s="42">
        <f>Y27*0.9</f>
        <v>107.10000000000001</v>
      </c>
    </row>
    <row r="28" spans="1:28" s="18" customFormat="1" x14ac:dyDescent="0.25">
      <c r="E28" s="17"/>
      <c r="G28" s="5">
        <f>+F28-O28/5</f>
        <v>0</v>
      </c>
      <c r="H28" s="6">
        <f>G28*7%</f>
        <v>0</v>
      </c>
      <c r="I28" s="6">
        <f>G28+H28</f>
        <v>0</v>
      </c>
      <c r="J28" s="18">
        <v>18</v>
      </c>
      <c r="K28" s="7">
        <f>I28*J28</f>
        <v>0</v>
      </c>
      <c r="L28" s="10"/>
      <c r="M28" s="13"/>
      <c r="P28" s="13"/>
      <c r="Q28" s="9">
        <f>N28*P28</f>
        <v>0</v>
      </c>
      <c r="R28" s="8">
        <f>G28*13</f>
        <v>0</v>
      </c>
      <c r="S28" s="8">
        <f>+R28+Q28+K28</f>
        <v>0</v>
      </c>
      <c r="U28" s="8" t="e">
        <f>T28/C28</f>
        <v>#DIV/0!</v>
      </c>
      <c r="X28" s="17" t="e">
        <f>U28*1.8</f>
        <v>#DIV/0!</v>
      </c>
      <c r="Y28" s="18">
        <v>0</v>
      </c>
      <c r="Z28" s="18">
        <f>Y28*8</f>
        <v>0</v>
      </c>
      <c r="AA28" s="18">
        <f>Y28*3.5</f>
        <v>0</v>
      </c>
      <c r="AB28" s="18">
        <f>Y28*0.9</f>
        <v>0</v>
      </c>
    </row>
    <row r="30" spans="1:28" s="18" customFormat="1" x14ac:dyDescent="0.25">
      <c r="A30" s="17">
        <v>10</v>
      </c>
      <c r="B30" s="18">
        <v>10</v>
      </c>
      <c r="C30" s="18">
        <v>1</v>
      </c>
      <c r="D30" s="18" t="s">
        <v>29</v>
      </c>
      <c r="E30" s="18" t="s">
        <v>254</v>
      </c>
      <c r="F30" s="18">
        <v>1.5</v>
      </c>
      <c r="G30" s="5">
        <f>+F30-O30/5</f>
        <v>1.4</v>
      </c>
      <c r="H30" s="6">
        <f>G30*7%</f>
        <v>9.8000000000000004E-2</v>
      </c>
      <c r="I30" s="6">
        <f>G30+H30</f>
        <v>1.498</v>
      </c>
      <c r="J30" s="18">
        <v>18</v>
      </c>
      <c r="K30" s="7">
        <f>I30*J30</f>
        <v>26.963999999999999</v>
      </c>
      <c r="L30" s="10" t="s">
        <v>32</v>
      </c>
      <c r="M30" s="18">
        <v>1</v>
      </c>
      <c r="N30" s="18">
        <v>0.5</v>
      </c>
      <c r="O30" s="13">
        <v>0.5</v>
      </c>
      <c r="P30" s="13">
        <v>50</v>
      </c>
      <c r="Q30" s="9">
        <f>N30*P30</f>
        <v>25</v>
      </c>
      <c r="R30" s="8">
        <f>G30*13</f>
        <v>18.2</v>
      </c>
      <c r="S30" s="8">
        <f>+R30+Q30+K30</f>
        <v>70.164000000000001</v>
      </c>
      <c r="T30" s="8">
        <f>S30+S31</f>
        <v>70.164000000000001</v>
      </c>
      <c r="U30" s="8">
        <f>T30/C30</f>
        <v>70.164000000000001</v>
      </c>
      <c r="X30" s="17">
        <f>U30*2</f>
        <v>140.328</v>
      </c>
      <c r="Y30" s="18">
        <v>139</v>
      </c>
      <c r="Z30" s="18">
        <f>Y30*8</f>
        <v>1112</v>
      </c>
      <c r="AA30" s="18">
        <f>Y30*3.5</f>
        <v>486.5</v>
      </c>
      <c r="AB30" s="18">
        <f>Y30*0.9</f>
        <v>125.10000000000001</v>
      </c>
    </row>
    <row r="31" spans="1:28" s="18" customFormat="1" x14ac:dyDescent="0.25">
      <c r="E31" s="17"/>
      <c r="G31" s="5">
        <f>+F31-O31/5</f>
        <v>0</v>
      </c>
      <c r="H31" s="6">
        <f>G31*7%</f>
        <v>0</v>
      </c>
      <c r="I31" s="6">
        <f>G31+H31</f>
        <v>0</v>
      </c>
      <c r="J31" s="18">
        <v>18</v>
      </c>
      <c r="K31" s="7">
        <f>I31*J31</f>
        <v>0</v>
      </c>
      <c r="L31" s="10"/>
      <c r="M31" s="13"/>
      <c r="P31" s="13"/>
      <c r="Q31" s="9">
        <f>N31*P31</f>
        <v>0</v>
      </c>
      <c r="R31" s="8">
        <f>G31*13</f>
        <v>0</v>
      </c>
      <c r="S31" s="8">
        <f>+R31+Q31+K31</f>
        <v>0</v>
      </c>
      <c r="U31" s="8" t="e">
        <f>T31/C31</f>
        <v>#DIV/0!</v>
      </c>
      <c r="X31" s="17" t="e">
        <f>U31*1.8</f>
        <v>#DIV/0!</v>
      </c>
      <c r="Y31" s="18">
        <v>0</v>
      </c>
      <c r="Z31" s="18">
        <f>Y31*8</f>
        <v>0</v>
      </c>
      <c r="AA31" s="18">
        <f>Y31*3.5</f>
        <v>0</v>
      </c>
      <c r="AB31" s="18">
        <f>Y31*0.9</f>
        <v>0</v>
      </c>
    </row>
    <row r="33" spans="1:28" s="18" customFormat="1" x14ac:dyDescent="0.25">
      <c r="A33" s="17">
        <v>11</v>
      </c>
      <c r="B33" s="18">
        <v>10</v>
      </c>
      <c r="C33" s="18">
        <v>1</v>
      </c>
      <c r="D33" s="18" t="s">
        <v>29</v>
      </c>
      <c r="E33" s="18" t="s">
        <v>255</v>
      </c>
      <c r="F33" s="18">
        <v>1.5</v>
      </c>
      <c r="G33" s="5">
        <f>+F33-O33/5</f>
        <v>1.35</v>
      </c>
      <c r="H33" s="6">
        <f>G33*7%</f>
        <v>9.4500000000000015E-2</v>
      </c>
      <c r="I33" s="6">
        <f>G33+H33</f>
        <v>1.4445000000000001</v>
      </c>
      <c r="J33" s="18">
        <v>18</v>
      </c>
      <c r="K33" s="7">
        <f>I33*J33</f>
        <v>26.001000000000001</v>
      </c>
      <c r="L33" s="10" t="s">
        <v>32</v>
      </c>
      <c r="M33" s="18">
        <v>1</v>
      </c>
      <c r="N33" s="18">
        <v>0.75</v>
      </c>
      <c r="O33" s="13">
        <v>0.75</v>
      </c>
      <c r="P33" s="13">
        <v>60</v>
      </c>
      <c r="Q33" s="9">
        <f>N33*P33</f>
        <v>45</v>
      </c>
      <c r="R33" s="8">
        <f>G33*13</f>
        <v>17.55</v>
      </c>
      <c r="S33" s="8">
        <f>+R33+Q33+K33</f>
        <v>88.551000000000002</v>
      </c>
      <c r="T33" s="8">
        <f>S33+S34</f>
        <v>88.551000000000002</v>
      </c>
      <c r="U33" s="8">
        <f>T33/C33</f>
        <v>88.551000000000002</v>
      </c>
      <c r="X33" s="17">
        <f>U33*2</f>
        <v>177.102</v>
      </c>
      <c r="Y33" s="18">
        <v>179</v>
      </c>
      <c r="Z33" s="18">
        <f>Y33*8</f>
        <v>1432</v>
      </c>
      <c r="AA33" s="18">
        <f>Y33*3.5</f>
        <v>626.5</v>
      </c>
      <c r="AB33" s="18">
        <f>Y33*0.9</f>
        <v>161.1</v>
      </c>
    </row>
    <row r="34" spans="1:28" s="18" customFormat="1" x14ac:dyDescent="0.25">
      <c r="E34" s="17"/>
      <c r="G34" s="5">
        <f>+F34-O34/5</f>
        <v>0</v>
      </c>
      <c r="H34" s="6">
        <f>G34*7%</f>
        <v>0</v>
      </c>
      <c r="I34" s="6">
        <f>G34+H34</f>
        <v>0</v>
      </c>
      <c r="J34" s="18">
        <v>18</v>
      </c>
      <c r="K34" s="7">
        <f>I34*J34</f>
        <v>0</v>
      </c>
      <c r="L34" s="10"/>
      <c r="M34" s="13"/>
      <c r="P34" s="13"/>
      <c r="Q34" s="9">
        <f>N34*P34</f>
        <v>0</v>
      </c>
      <c r="R34" s="8">
        <f>G34*13</f>
        <v>0</v>
      </c>
      <c r="S34" s="8">
        <f>+R34+Q34+K34</f>
        <v>0</v>
      </c>
      <c r="U34" s="8" t="e">
        <f>T34/C34</f>
        <v>#DIV/0!</v>
      </c>
      <c r="X34" s="17" t="e">
        <f>U34*1.8</f>
        <v>#DIV/0!</v>
      </c>
      <c r="Y34" s="18">
        <v>0</v>
      </c>
      <c r="Z34" s="18">
        <f>Y34*8</f>
        <v>0</v>
      </c>
      <c r="AA34" s="18">
        <f>Y34*3.5</f>
        <v>0</v>
      </c>
      <c r="AB34" s="18">
        <f>Y34*0.9</f>
        <v>0</v>
      </c>
    </row>
    <row r="36" spans="1:28" s="18" customFormat="1" x14ac:dyDescent="0.25">
      <c r="A36" s="17">
        <v>12</v>
      </c>
      <c r="B36" s="18">
        <v>10</v>
      </c>
      <c r="C36" s="18">
        <v>1</v>
      </c>
      <c r="D36" s="18" t="s">
        <v>29</v>
      </c>
      <c r="E36" s="18" t="s">
        <v>256</v>
      </c>
      <c r="F36" s="18">
        <v>1.5</v>
      </c>
      <c r="G36" s="5">
        <f>+F36-O36/5</f>
        <v>1.3</v>
      </c>
      <c r="H36" s="6">
        <f>G36*7%</f>
        <v>9.1000000000000011E-2</v>
      </c>
      <c r="I36" s="6">
        <f>G36+H36</f>
        <v>1.391</v>
      </c>
      <c r="J36" s="18">
        <v>18</v>
      </c>
      <c r="K36" s="7">
        <f>I36*J36</f>
        <v>25.038</v>
      </c>
      <c r="L36" s="10" t="s">
        <v>32</v>
      </c>
      <c r="M36" s="18">
        <v>1</v>
      </c>
      <c r="N36" s="18">
        <v>1</v>
      </c>
      <c r="O36" s="13">
        <v>1</v>
      </c>
      <c r="P36" s="13">
        <v>60</v>
      </c>
      <c r="Q36" s="9">
        <f>N36*P36</f>
        <v>60</v>
      </c>
      <c r="R36" s="8">
        <f>G36*13</f>
        <v>16.900000000000002</v>
      </c>
      <c r="S36" s="8">
        <f>+R36+Q36+K36</f>
        <v>101.938</v>
      </c>
      <c r="T36" s="8">
        <f>S36+S37</f>
        <v>101.938</v>
      </c>
      <c r="U36" s="8">
        <f>T36/C36</f>
        <v>101.938</v>
      </c>
      <c r="X36" s="17">
        <f>U36*1.8</f>
        <v>183.48840000000001</v>
      </c>
      <c r="Y36" s="18">
        <v>179</v>
      </c>
      <c r="Z36" s="18">
        <f>Y36*8</f>
        <v>1432</v>
      </c>
      <c r="AA36" s="18">
        <f>Y36*3.5</f>
        <v>626.5</v>
      </c>
      <c r="AB36" s="18">
        <f>Y36*0.9</f>
        <v>161.1</v>
      </c>
    </row>
    <row r="37" spans="1:28" s="18" customFormat="1" x14ac:dyDescent="0.25">
      <c r="E37" s="17"/>
      <c r="G37" s="5">
        <f>+F37-O37/5</f>
        <v>0</v>
      </c>
      <c r="H37" s="6">
        <f>G37*7%</f>
        <v>0</v>
      </c>
      <c r="I37" s="6">
        <f>G37+H37</f>
        <v>0</v>
      </c>
      <c r="J37" s="18">
        <v>18</v>
      </c>
      <c r="K37" s="7">
        <f>I37*J37</f>
        <v>0</v>
      </c>
      <c r="L37" s="10"/>
      <c r="M37" s="13"/>
      <c r="P37" s="13"/>
      <c r="Q37" s="9">
        <f>N37*P37</f>
        <v>0</v>
      </c>
      <c r="R37" s="8">
        <f>G37*13</f>
        <v>0</v>
      </c>
      <c r="S37" s="8">
        <f>+R37+Q37+K37</f>
        <v>0</v>
      </c>
      <c r="U37" s="8" t="e">
        <f>T37/C37</f>
        <v>#DIV/0!</v>
      </c>
      <c r="X37" s="17" t="e">
        <f>U37*1.8</f>
        <v>#DIV/0!</v>
      </c>
      <c r="Y37" s="18">
        <v>0</v>
      </c>
      <c r="Z37" s="18">
        <f>Y37*8</f>
        <v>0</v>
      </c>
      <c r="AA37" s="18">
        <f>Y37*3.5</f>
        <v>0</v>
      </c>
      <c r="AB37" s="18">
        <f>Y37*0.9</f>
        <v>0</v>
      </c>
    </row>
    <row r="39" spans="1:28" s="18" customFormat="1" x14ac:dyDescent="0.25">
      <c r="A39" s="17">
        <v>13</v>
      </c>
      <c r="B39" s="18">
        <v>10</v>
      </c>
      <c r="C39" s="18">
        <v>1</v>
      </c>
      <c r="D39" s="18" t="s">
        <v>29</v>
      </c>
      <c r="E39" s="18" t="s">
        <v>257</v>
      </c>
      <c r="F39" s="18">
        <v>1.5</v>
      </c>
      <c r="G39" s="5">
        <f>+F39-O39/5</f>
        <v>1.2</v>
      </c>
      <c r="H39" s="6">
        <f>G39*7%</f>
        <v>8.4000000000000005E-2</v>
      </c>
      <c r="I39" s="6">
        <f>G39+H39</f>
        <v>1.284</v>
      </c>
      <c r="J39" s="18">
        <v>18</v>
      </c>
      <c r="K39" s="7">
        <f>I39*J39</f>
        <v>23.112000000000002</v>
      </c>
      <c r="L39" s="10" t="s">
        <v>32</v>
      </c>
      <c r="M39" s="18">
        <v>1</v>
      </c>
      <c r="N39" s="18">
        <v>1.5</v>
      </c>
      <c r="O39" s="13">
        <v>1.5</v>
      </c>
      <c r="P39" s="13">
        <v>60</v>
      </c>
      <c r="Q39" s="9">
        <f>N39*P39</f>
        <v>90</v>
      </c>
      <c r="R39" s="8">
        <f>G39*13</f>
        <v>15.6</v>
      </c>
      <c r="S39" s="8">
        <f>+R39+Q39+K39</f>
        <v>128.71199999999999</v>
      </c>
      <c r="T39" s="8">
        <f>S39+S40</f>
        <v>128.71199999999999</v>
      </c>
      <c r="U39" s="8">
        <f>T39/C39</f>
        <v>128.71199999999999</v>
      </c>
      <c r="X39" s="17">
        <f>U39*1.8</f>
        <v>231.68159999999997</v>
      </c>
      <c r="Y39" s="18">
        <v>229</v>
      </c>
      <c r="Z39" s="18">
        <f>Y39*8</f>
        <v>1832</v>
      </c>
      <c r="AA39" s="18">
        <f>Y39*3.5</f>
        <v>801.5</v>
      </c>
      <c r="AB39" s="18">
        <f>Y39*0.9</f>
        <v>206.1</v>
      </c>
    </row>
    <row r="40" spans="1:28" s="18" customFormat="1" x14ac:dyDescent="0.25">
      <c r="E40" s="17"/>
      <c r="G40" s="5">
        <f>+F40-O40/5</f>
        <v>0</v>
      </c>
      <c r="H40" s="6">
        <f>G40*7%</f>
        <v>0</v>
      </c>
      <c r="I40" s="6">
        <f>G40+H40</f>
        <v>0</v>
      </c>
      <c r="J40" s="18">
        <v>18</v>
      </c>
      <c r="K40" s="7">
        <f>I40*J40</f>
        <v>0</v>
      </c>
      <c r="L40" s="10"/>
      <c r="M40" s="13"/>
      <c r="P40" s="13"/>
      <c r="Q40" s="9">
        <f>N40*P40</f>
        <v>0</v>
      </c>
      <c r="R40" s="8">
        <f>G40*13</f>
        <v>0</v>
      </c>
      <c r="S40" s="8">
        <f>+R40+Q40+K40</f>
        <v>0</v>
      </c>
      <c r="U40" s="8" t="e">
        <f>T40/C40</f>
        <v>#DIV/0!</v>
      </c>
      <c r="X40" s="17" t="e">
        <f>U40*1.8</f>
        <v>#DIV/0!</v>
      </c>
      <c r="Y40" s="18">
        <v>0</v>
      </c>
      <c r="Z40" s="18">
        <f>Y40*8</f>
        <v>0</v>
      </c>
      <c r="AA40" s="18">
        <f>Y40*3.5</f>
        <v>0</v>
      </c>
      <c r="AB40" s="18">
        <f>Y40*0.9</f>
        <v>0</v>
      </c>
    </row>
    <row r="42" spans="1:28" s="18" customFormat="1" x14ac:dyDescent="0.25">
      <c r="A42" s="17">
        <v>14</v>
      </c>
      <c r="B42" s="18">
        <v>10</v>
      </c>
      <c r="C42" s="18">
        <v>1</v>
      </c>
      <c r="D42" s="18" t="s">
        <v>29</v>
      </c>
      <c r="E42" s="18" t="s">
        <v>258</v>
      </c>
      <c r="F42" s="18">
        <v>1.5</v>
      </c>
      <c r="G42" s="5">
        <f>+F42-O42/5</f>
        <v>1.1000000000000001</v>
      </c>
      <c r="H42" s="6">
        <f>G42*7%</f>
        <v>7.7000000000000013E-2</v>
      </c>
      <c r="I42" s="6">
        <f>G42+H42</f>
        <v>1.177</v>
      </c>
      <c r="J42" s="18">
        <v>18</v>
      </c>
      <c r="K42" s="7">
        <f>I42*J42</f>
        <v>21.186</v>
      </c>
      <c r="L42" s="10" t="s">
        <v>32</v>
      </c>
      <c r="M42" s="18">
        <v>1</v>
      </c>
      <c r="N42" s="18">
        <v>2</v>
      </c>
      <c r="O42" s="13">
        <v>2</v>
      </c>
      <c r="P42" s="13">
        <v>70</v>
      </c>
      <c r="Q42" s="9">
        <f>N42*P42</f>
        <v>140</v>
      </c>
      <c r="R42" s="8">
        <f>G42*13</f>
        <v>14.3</v>
      </c>
      <c r="S42" s="8">
        <f>+R42+Q42+K42</f>
        <v>175.48600000000002</v>
      </c>
      <c r="T42" s="8">
        <f>S42+S43</f>
        <v>175.48600000000002</v>
      </c>
      <c r="U42" s="8">
        <f>T42/C42</f>
        <v>175.48600000000002</v>
      </c>
      <c r="X42" s="17">
        <f>U42*1.8</f>
        <v>315.87480000000005</v>
      </c>
      <c r="Y42" s="18">
        <v>319</v>
      </c>
      <c r="Z42" s="18">
        <f>Y42*8</f>
        <v>2552</v>
      </c>
      <c r="AA42" s="18">
        <f>Y42*3.5</f>
        <v>1116.5</v>
      </c>
      <c r="AB42" s="18">
        <f>Y42*0.9</f>
        <v>287.10000000000002</v>
      </c>
    </row>
    <row r="43" spans="1:28" s="18" customFormat="1" x14ac:dyDescent="0.25">
      <c r="E43" s="17"/>
      <c r="G43" s="5">
        <f>+F43-O43/5</f>
        <v>0</v>
      </c>
      <c r="H43" s="6">
        <f>G43*7%</f>
        <v>0</v>
      </c>
      <c r="I43" s="6">
        <f>G43+H43</f>
        <v>0</v>
      </c>
      <c r="J43" s="18">
        <v>18</v>
      </c>
      <c r="K43" s="7">
        <f>I43*J43</f>
        <v>0</v>
      </c>
      <c r="L43" s="10"/>
      <c r="M43" s="13"/>
      <c r="P43" s="13"/>
      <c r="Q43" s="9">
        <f>N43*P43</f>
        <v>0</v>
      </c>
      <c r="R43" s="8">
        <f>G43*13</f>
        <v>0</v>
      </c>
      <c r="S43" s="8">
        <f>+R43+Q43+K43</f>
        <v>0</v>
      </c>
      <c r="U43" s="8" t="e">
        <f>T43/C43</f>
        <v>#DIV/0!</v>
      </c>
      <c r="X43" s="17" t="e">
        <f>U43*1.8</f>
        <v>#DIV/0!</v>
      </c>
      <c r="Y43" s="18">
        <v>0</v>
      </c>
      <c r="Z43" s="18">
        <f>Y43*8</f>
        <v>0</v>
      </c>
      <c r="AA43" s="18">
        <f>Y43*3.5</f>
        <v>0</v>
      </c>
      <c r="AB43" s="18">
        <f>Y43*0.9</f>
        <v>0</v>
      </c>
    </row>
    <row r="45" spans="1:28" s="18" customFormat="1" x14ac:dyDescent="0.25">
      <c r="A45" s="17">
        <v>15</v>
      </c>
      <c r="B45" s="18">
        <v>10</v>
      </c>
      <c r="C45" s="18">
        <v>1</v>
      </c>
      <c r="D45" s="18" t="s">
        <v>29</v>
      </c>
      <c r="E45" s="18" t="s">
        <v>259</v>
      </c>
      <c r="F45" s="18">
        <v>1.5</v>
      </c>
      <c r="G45" s="5">
        <f>+F45-O45/5</f>
        <v>1</v>
      </c>
      <c r="H45" s="6">
        <f>G45*7%</f>
        <v>7.0000000000000007E-2</v>
      </c>
      <c r="I45" s="6">
        <f>G45+H45</f>
        <v>1.07</v>
      </c>
      <c r="J45" s="18">
        <v>18</v>
      </c>
      <c r="K45" s="7">
        <f>I45*J45</f>
        <v>19.260000000000002</v>
      </c>
      <c r="L45" s="10" t="s">
        <v>32</v>
      </c>
      <c r="M45" s="18">
        <v>1</v>
      </c>
      <c r="N45" s="18">
        <v>2.5</v>
      </c>
      <c r="O45" s="13">
        <v>2.5</v>
      </c>
      <c r="P45" s="13">
        <v>75</v>
      </c>
      <c r="Q45" s="9">
        <f>N45*P45</f>
        <v>187.5</v>
      </c>
      <c r="R45" s="8">
        <f>G45*13</f>
        <v>13</v>
      </c>
      <c r="S45" s="8">
        <f>+R45+Q45+K45</f>
        <v>219.76</v>
      </c>
      <c r="T45" s="8">
        <f>S45+S46</f>
        <v>219.76</v>
      </c>
      <c r="U45" s="8">
        <f>T45/C45</f>
        <v>219.76</v>
      </c>
      <c r="X45" s="17">
        <f>U45*1.8</f>
        <v>395.56799999999998</v>
      </c>
      <c r="Y45" s="18">
        <v>399</v>
      </c>
      <c r="Z45" s="18">
        <f>Y45*8</f>
        <v>3192</v>
      </c>
      <c r="AA45" s="18">
        <f>Y45*3.5</f>
        <v>1396.5</v>
      </c>
      <c r="AB45" s="18">
        <f>Y45*0.9</f>
        <v>359.1</v>
      </c>
    </row>
    <row r="46" spans="1:28" s="18" customFormat="1" x14ac:dyDescent="0.25">
      <c r="E46" s="17"/>
      <c r="G46" s="5">
        <f>+F46-O46/5</f>
        <v>0</v>
      </c>
      <c r="H46" s="6">
        <f>G46*7%</f>
        <v>0</v>
      </c>
      <c r="I46" s="6">
        <f>G46+H46</f>
        <v>0</v>
      </c>
      <c r="J46" s="18">
        <v>18</v>
      </c>
      <c r="K46" s="7">
        <f>I46*J46</f>
        <v>0</v>
      </c>
      <c r="L46" s="10"/>
      <c r="M46" s="13"/>
      <c r="P46" s="13"/>
      <c r="Q46" s="9">
        <f>N46*P46</f>
        <v>0</v>
      </c>
      <c r="R46" s="8">
        <f>G46*13</f>
        <v>0</v>
      </c>
      <c r="S46" s="8">
        <f>+R46+Q46+K46</f>
        <v>0</v>
      </c>
      <c r="U46" s="8" t="e">
        <f>T46/C46</f>
        <v>#DIV/0!</v>
      </c>
      <c r="X46" s="17" t="e">
        <f>U46*1.8</f>
        <v>#DIV/0!</v>
      </c>
      <c r="Y46" s="18">
        <v>0</v>
      </c>
      <c r="Z46" s="18">
        <f>Y46*8</f>
        <v>0</v>
      </c>
      <c r="AA46" s="18">
        <f>Y46*3.5</f>
        <v>0</v>
      </c>
      <c r="AB46" s="18">
        <f>Y46*0.9</f>
        <v>0</v>
      </c>
    </row>
    <row r="48" spans="1:28" s="18" customFormat="1" x14ac:dyDescent="0.25">
      <c r="A48" s="17">
        <v>16</v>
      </c>
      <c r="B48" s="18">
        <v>10</v>
      </c>
      <c r="C48" s="18">
        <v>1</v>
      </c>
      <c r="D48" s="18" t="s">
        <v>29</v>
      </c>
      <c r="E48" s="18" t="s">
        <v>260</v>
      </c>
      <c r="F48" s="18">
        <v>1.5</v>
      </c>
      <c r="G48" s="5">
        <f>+F48-O48/5</f>
        <v>0.9</v>
      </c>
      <c r="H48" s="6">
        <f>G48*7%</f>
        <v>6.3000000000000014E-2</v>
      </c>
      <c r="I48" s="6">
        <f>G48+H48</f>
        <v>0.96300000000000008</v>
      </c>
      <c r="J48" s="18">
        <v>18</v>
      </c>
      <c r="K48" s="7">
        <f>I48*J48</f>
        <v>17.334000000000003</v>
      </c>
      <c r="L48" s="10" t="s">
        <v>32</v>
      </c>
      <c r="M48" s="18">
        <v>1</v>
      </c>
      <c r="N48" s="18">
        <v>3</v>
      </c>
      <c r="O48" s="13">
        <v>3</v>
      </c>
      <c r="P48" s="13">
        <v>75</v>
      </c>
      <c r="Q48" s="9">
        <f>N48*P48</f>
        <v>225</v>
      </c>
      <c r="R48" s="8">
        <f>G48*13</f>
        <v>11.700000000000001</v>
      </c>
      <c r="S48" s="8">
        <f>+R48+Q48+K48</f>
        <v>254.03399999999999</v>
      </c>
      <c r="T48" s="8">
        <f>S48+S49</f>
        <v>254.03399999999999</v>
      </c>
      <c r="U48" s="8">
        <f>T48/C48</f>
        <v>254.03399999999999</v>
      </c>
      <c r="X48" s="17">
        <f>U48*1.8</f>
        <v>457.26119999999997</v>
      </c>
      <c r="Y48" s="18">
        <v>459</v>
      </c>
      <c r="Z48" s="18">
        <f>Y48*8</f>
        <v>3672</v>
      </c>
      <c r="AA48" s="18">
        <f>Y48*3.5</f>
        <v>1606.5</v>
      </c>
      <c r="AB48" s="18">
        <f>Y48*0.9</f>
        <v>413.1</v>
      </c>
    </row>
    <row r="49" spans="1:28" s="18" customFormat="1" x14ac:dyDescent="0.25">
      <c r="E49" s="17"/>
      <c r="G49" s="5">
        <f>+F49-O49/5</f>
        <v>0</v>
      </c>
      <c r="H49" s="6">
        <f>G49*7%</f>
        <v>0</v>
      </c>
      <c r="I49" s="6">
        <f>G49+H49</f>
        <v>0</v>
      </c>
      <c r="J49" s="18">
        <v>18</v>
      </c>
      <c r="K49" s="7">
        <f>I49*J49</f>
        <v>0</v>
      </c>
      <c r="L49" s="10"/>
      <c r="M49" s="13"/>
      <c r="P49" s="13"/>
      <c r="Q49" s="9">
        <f>N49*P49</f>
        <v>0</v>
      </c>
      <c r="R49" s="8">
        <f>G49*13</f>
        <v>0</v>
      </c>
      <c r="S49" s="8">
        <f>+R49+Q49+K49</f>
        <v>0</v>
      </c>
      <c r="U49" s="8" t="e">
        <f>T49/C49</f>
        <v>#DIV/0!</v>
      </c>
      <c r="X49" s="17" t="e">
        <f>U49*1.8</f>
        <v>#DIV/0!</v>
      </c>
      <c r="Y49" s="18">
        <v>0</v>
      </c>
      <c r="Z49" s="18">
        <f>Y49*8</f>
        <v>0</v>
      </c>
      <c r="AA49" s="18">
        <f>Y49*3.5</f>
        <v>0</v>
      </c>
      <c r="AB49" s="18">
        <f>Y49*0.9</f>
        <v>0</v>
      </c>
    </row>
    <row r="51" spans="1:28" s="42" customFormat="1" x14ac:dyDescent="0.25">
      <c r="A51" s="42">
        <v>17</v>
      </c>
      <c r="B51" s="42">
        <v>14</v>
      </c>
      <c r="C51" s="42">
        <v>1</v>
      </c>
      <c r="D51" s="42" t="s">
        <v>29</v>
      </c>
      <c r="E51" s="42" t="s">
        <v>261</v>
      </c>
      <c r="F51" s="42">
        <v>1.5</v>
      </c>
      <c r="G51" s="43">
        <f>+F51-O51/5</f>
        <v>1.45</v>
      </c>
      <c r="H51" s="44">
        <f>G51*7%</f>
        <v>0.10150000000000001</v>
      </c>
      <c r="I51" s="44">
        <f>G51+H51</f>
        <v>1.5514999999999999</v>
      </c>
      <c r="J51" s="42">
        <v>27</v>
      </c>
      <c r="K51" s="45">
        <f>I51*J51</f>
        <v>41.890499999999996</v>
      </c>
      <c r="L51" s="43" t="s">
        <v>32</v>
      </c>
      <c r="M51" s="42">
        <v>1</v>
      </c>
      <c r="N51" s="42">
        <v>0.25</v>
      </c>
      <c r="O51" s="46">
        <v>0.25</v>
      </c>
      <c r="P51" s="46">
        <v>50</v>
      </c>
      <c r="Q51" s="47">
        <f>N51*P51</f>
        <v>12.5</v>
      </c>
      <c r="R51" s="45">
        <f>G51*13</f>
        <v>18.849999999999998</v>
      </c>
      <c r="S51" s="45">
        <f>+R51+Q51+K51</f>
        <v>73.240499999999997</v>
      </c>
      <c r="T51" s="45">
        <f>S51+S52</f>
        <v>73.240499999999997</v>
      </c>
      <c r="U51" s="45">
        <f>T51/C51</f>
        <v>73.240499999999997</v>
      </c>
      <c r="X51" s="17">
        <f>U51*2</f>
        <v>146.48099999999999</v>
      </c>
      <c r="Y51" s="42">
        <v>149</v>
      </c>
      <c r="Z51" s="42">
        <f>Y51*8</f>
        <v>1192</v>
      </c>
      <c r="AA51" s="42">
        <f>Y51*3.5</f>
        <v>521.5</v>
      </c>
      <c r="AB51" s="42">
        <f>Y51*0.9</f>
        <v>134.1</v>
      </c>
    </row>
    <row r="52" spans="1:28" s="17" customFormat="1" x14ac:dyDescent="0.25">
      <c r="E52" s="41"/>
      <c r="G52" s="10">
        <f>+F52-O52/5</f>
        <v>0</v>
      </c>
      <c r="H52" s="11">
        <f>G52*7%</f>
        <v>0</v>
      </c>
      <c r="I52" s="11">
        <f>G52+H52</f>
        <v>0</v>
      </c>
      <c r="J52" s="13">
        <v>27</v>
      </c>
      <c r="K52" s="7">
        <f>I52*J52</f>
        <v>0</v>
      </c>
      <c r="L52" s="5"/>
      <c r="M52" s="13"/>
      <c r="P52" s="13"/>
      <c r="Q52" s="9">
        <f>N52*P52</f>
        <v>0</v>
      </c>
      <c r="R52" s="7">
        <f>G52*13</f>
        <v>0</v>
      </c>
      <c r="S52" s="7">
        <f>+R52+Q52+K52</f>
        <v>0</v>
      </c>
      <c r="U52" s="7" t="e">
        <f>T52/C52</f>
        <v>#DIV/0!</v>
      </c>
      <c r="X52" s="17" t="e">
        <f>U52*1.8</f>
        <v>#DIV/0!</v>
      </c>
      <c r="Z52" s="17">
        <f>Y52*8</f>
        <v>0</v>
      </c>
      <c r="AA52" s="17">
        <f>Y52*3.5</f>
        <v>0</v>
      </c>
      <c r="AB52" s="17">
        <f>Y52*0.9</f>
        <v>0</v>
      </c>
    </row>
    <row r="54" spans="1:28" s="17" customFormat="1" x14ac:dyDescent="0.25">
      <c r="A54" s="17">
        <v>18</v>
      </c>
      <c r="B54" s="17">
        <v>14</v>
      </c>
      <c r="C54" s="17">
        <v>1</v>
      </c>
      <c r="D54" s="17" t="s">
        <v>29</v>
      </c>
      <c r="E54" s="18" t="s">
        <v>262</v>
      </c>
      <c r="F54" s="17">
        <v>1.5</v>
      </c>
      <c r="G54" s="10">
        <f>+F54-O54/5</f>
        <v>1.4</v>
      </c>
      <c r="H54" s="11">
        <f>G54*7%</f>
        <v>9.8000000000000004E-2</v>
      </c>
      <c r="I54" s="11">
        <f>G54+H54</f>
        <v>1.498</v>
      </c>
      <c r="J54" s="17">
        <v>27</v>
      </c>
      <c r="K54" s="7">
        <f>I54*J54</f>
        <v>40.445999999999998</v>
      </c>
      <c r="L54" s="10" t="s">
        <v>32</v>
      </c>
      <c r="M54" s="17">
        <v>1</v>
      </c>
      <c r="N54" s="17">
        <v>0.5</v>
      </c>
      <c r="O54" s="13">
        <v>0.5</v>
      </c>
      <c r="P54" s="13">
        <v>50</v>
      </c>
      <c r="Q54" s="9">
        <f>N54*P54</f>
        <v>25</v>
      </c>
      <c r="R54" s="7">
        <f>G54*13</f>
        <v>18.2</v>
      </c>
      <c r="S54" s="7">
        <f>+R54+Q54+K54</f>
        <v>83.646000000000001</v>
      </c>
      <c r="T54" s="7">
        <f>S54+S55</f>
        <v>83.646000000000001</v>
      </c>
      <c r="U54" s="7">
        <f>T54/C54</f>
        <v>83.646000000000001</v>
      </c>
      <c r="X54" s="17">
        <f>U54*2</f>
        <v>167.292</v>
      </c>
      <c r="Y54" s="17">
        <v>169</v>
      </c>
      <c r="Z54" s="17">
        <f>Y54*8</f>
        <v>1352</v>
      </c>
      <c r="AA54" s="17">
        <f>Y54*3.5</f>
        <v>591.5</v>
      </c>
      <c r="AB54" s="17">
        <f>Y54*0.9</f>
        <v>152.1</v>
      </c>
    </row>
    <row r="55" spans="1:28" s="17" customFormat="1" x14ac:dyDescent="0.25">
      <c r="E55" s="41"/>
      <c r="G55" s="10">
        <f>+F55-O55/5</f>
        <v>0</v>
      </c>
      <c r="H55" s="11">
        <f>G55*7%</f>
        <v>0</v>
      </c>
      <c r="I55" s="11">
        <f>G55+H55</f>
        <v>0</v>
      </c>
      <c r="J55" s="13">
        <v>27</v>
      </c>
      <c r="K55" s="7">
        <f>I55*J55</f>
        <v>0</v>
      </c>
      <c r="L55" s="5"/>
      <c r="M55" s="13"/>
      <c r="P55" s="13"/>
      <c r="Q55" s="9">
        <f>N55*P55</f>
        <v>0</v>
      </c>
      <c r="R55" s="7">
        <f>G55*13</f>
        <v>0</v>
      </c>
      <c r="S55" s="7">
        <f>+R55+Q55+K55</f>
        <v>0</v>
      </c>
      <c r="U55" s="7" t="e">
        <f>T55/C55</f>
        <v>#DIV/0!</v>
      </c>
      <c r="X55" s="17" t="e">
        <f>U55*1.8</f>
        <v>#DIV/0!</v>
      </c>
      <c r="Z55" s="17">
        <f>Y55*8</f>
        <v>0</v>
      </c>
      <c r="AA55" s="17">
        <f>Y55*3.5</f>
        <v>0</v>
      </c>
      <c r="AB55" s="17">
        <f>Y55*0.9</f>
        <v>0</v>
      </c>
    </row>
    <row r="57" spans="1:28" s="17" customFormat="1" x14ac:dyDescent="0.25">
      <c r="A57" s="17">
        <v>19</v>
      </c>
      <c r="B57" s="17">
        <v>14</v>
      </c>
      <c r="C57" s="17">
        <v>1</v>
      </c>
      <c r="D57" s="17" t="s">
        <v>29</v>
      </c>
      <c r="E57" s="18" t="s">
        <v>263</v>
      </c>
      <c r="F57" s="17">
        <v>1.5</v>
      </c>
      <c r="G57" s="10">
        <f>+F57-O57/5</f>
        <v>1.35</v>
      </c>
      <c r="H57" s="11">
        <f>G57*7%</f>
        <v>9.4500000000000015E-2</v>
      </c>
      <c r="I57" s="11">
        <f>G57+H57</f>
        <v>1.4445000000000001</v>
      </c>
      <c r="J57" s="17">
        <v>27</v>
      </c>
      <c r="K57" s="7">
        <f>I57*J57</f>
        <v>39.0015</v>
      </c>
      <c r="L57" s="10" t="s">
        <v>32</v>
      </c>
      <c r="M57" s="17">
        <v>1</v>
      </c>
      <c r="N57" s="17">
        <v>0.75</v>
      </c>
      <c r="O57" s="13">
        <v>0.75</v>
      </c>
      <c r="P57" s="13">
        <v>60</v>
      </c>
      <c r="Q57" s="9">
        <f>N57*P57</f>
        <v>45</v>
      </c>
      <c r="R57" s="7">
        <f>G57*13</f>
        <v>17.55</v>
      </c>
      <c r="S57" s="7">
        <f>+R57+Q57+K57</f>
        <v>101.5515</v>
      </c>
      <c r="T57" s="7">
        <f>S57+S58</f>
        <v>101.5515</v>
      </c>
      <c r="U57" s="7">
        <f>T57/C57</f>
        <v>101.5515</v>
      </c>
      <c r="X57" s="17">
        <f>U57*1.8</f>
        <v>182.79270000000002</v>
      </c>
      <c r="Y57" s="17">
        <v>179</v>
      </c>
      <c r="Z57" s="17">
        <f>Y57*8</f>
        <v>1432</v>
      </c>
      <c r="AA57" s="17">
        <f>Y57*3.5</f>
        <v>626.5</v>
      </c>
      <c r="AB57" s="17">
        <f>Y57*0.9</f>
        <v>161.1</v>
      </c>
    </row>
    <row r="58" spans="1:28" s="17" customFormat="1" x14ac:dyDescent="0.25">
      <c r="E58" s="41"/>
      <c r="G58" s="10">
        <f>+F58-O58/5</f>
        <v>0</v>
      </c>
      <c r="H58" s="11">
        <f>G58*7%</f>
        <v>0</v>
      </c>
      <c r="I58" s="11">
        <f>G58+H58</f>
        <v>0</v>
      </c>
      <c r="J58" s="13">
        <v>27</v>
      </c>
      <c r="K58" s="7">
        <f>I58*J58</f>
        <v>0</v>
      </c>
      <c r="L58" s="5"/>
      <c r="M58" s="13"/>
      <c r="P58" s="13"/>
      <c r="Q58" s="9">
        <f>N58*P58</f>
        <v>0</v>
      </c>
      <c r="R58" s="7">
        <f>G58*13</f>
        <v>0</v>
      </c>
      <c r="S58" s="7">
        <f>+R58+Q58+K58</f>
        <v>0</v>
      </c>
      <c r="U58" s="7" t="e">
        <f>T58/C58</f>
        <v>#DIV/0!</v>
      </c>
      <c r="X58" s="17" t="e">
        <f>U58*1.8</f>
        <v>#DIV/0!</v>
      </c>
      <c r="Z58" s="17">
        <f>Y58*8</f>
        <v>0</v>
      </c>
      <c r="AA58" s="17">
        <f>Y58*3.5</f>
        <v>0</v>
      </c>
      <c r="AB58" s="17">
        <f>Y58*0.9</f>
        <v>0</v>
      </c>
    </row>
    <row r="60" spans="1:28" s="17" customFormat="1" x14ac:dyDescent="0.25">
      <c r="A60" s="17">
        <v>20</v>
      </c>
      <c r="B60" s="17">
        <v>14</v>
      </c>
      <c r="C60" s="17">
        <v>1</v>
      </c>
      <c r="D60" s="17" t="s">
        <v>29</v>
      </c>
      <c r="E60" s="18" t="s">
        <v>264</v>
      </c>
      <c r="F60" s="17">
        <v>1.5</v>
      </c>
      <c r="G60" s="10">
        <f>+F60-O60/5</f>
        <v>1.3</v>
      </c>
      <c r="H60" s="11">
        <f>G60*7%</f>
        <v>9.1000000000000011E-2</v>
      </c>
      <c r="I60" s="11">
        <f>G60+H60</f>
        <v>1.391</v>
      </c>
      <c r="J60" s="17">
        <v>27</v>
      </c>
      <c r="K60" s="7">
        <f>I60*J60</f>
        <v>37.557000000000002</v>
      </c>
      <c r="L60" s="10" t="s">
        <v>32</v>
      </c>
      <c r="M60" s="17">
        <v>1</v>
      </c>
      <c r="N60" s="17">
        <v>1</v>
      </c>
      <c r="O60" s="13">
        <v>1</v>
      </c>
      <c r="P60" s="13">
        <v>60</v>
      </c>
      <c r="Q60" s="9">
        <f>N60*P60</f>
        <v>60</v>
      </c>
      <c r="R60" s="7">
        <f>G60*13</f>
        <v>16.900000000000002</v>
      </c>
      <c r="S60" s="7">
        <f>+R60+Q60+K60</f>
        <v>114.45700000000001</v>
      </c>
      <c r="T60" s="7">
        <f>S60+S61</f>
        <v>114.45700000000001</v>
      </c>
      <c r="U60" s="7">
        <f>T60/C60</f>
        <v>114.45700000000001</v>
      </c>
      <c r="X60" s="17">
        <f>U60*1.8</f>
        <v>206.02260000000001</v>
      </c>
      <c r="Y60" s="17">
        <v>209</v>
      </c>
      <c r="Z60" s="17">
        <f>Y60*8</f>
        <v>1672</v>
      </c>
      <c r="AA60" s="17">
        <f>Y60*3.5</f>
        <v>731.5</v>
      </c>
      <c r="AB60" s="17">
        <f>Y60*0.9</f>
        <v>188.1</v>
      </c>
    </row>
    <row r="61" spans="1:28" s="17" customFormat="1" x14ac:dyDescent="0.25">
      <c r="E61" s="41"/>
      <c r="G61" s="10">
        <f>+F61-O61/5</f>
        <v>0</v>
      </c>
      <c r="H61" s="11">
        <f>G61*7%</f>
        <v>0</v>
      </c>
      <c r="I61" s="11">
        <f>G61+H61</f>
        <v>0</v>
      </c>
      <c r="J61" s="13">
        <v>27</v>
      </c>
      <c r="K61" s="7">
        <f>I61*J61</f>
        <v>0</v>
      </c>
      <c r="L61" s="5"/>
      <c r="M61" s="13"/>
      <c r="P61" s="13"/>
      <c r="Q61" s="9">
        <f>N61*P61</f>
        <v>0</v>
      </c>
      <c r="R61" s="7">
        <f>G61*13</f>
        <v>0</v>
      </c>
      <c r="S61" s="7">
        <f>+R61+Q61+K61</f>
        <v>0</v>
      </c>
      <c r="U61" s="7" t="e">
        <f>T61/C61</f>
        <v>#DIV/0!</v>
      </c>
      <c r="X61" s="17" t="e">
        <f>U61*1.8</f>
        <v>#DIV/0!</v>
      </c>
      <c r="Z61" s="17">
        <f>Y61*8</f>
        <v>0</v>
      </c>
      <c r="AA61" s="17">
        <f>Y61*3.5</f>
        <v>0</v>
      </c>
      <c r="AB61" s="17">
        <f>Y61*0.9</f>
        <v>0</v>
      </c>
    </row>
    <row r="63" spans="1:28" s="17" customFormat="1" x14ac:dyDescent="0.25">
      <c r="A63" s="17">
        <v>21</v>
      </c>
      <c r="B63" s="17">
        <v>14</v>
      </c>
      <c r="C63" s="17">
        <v>1</v>
      </c>
      <c r="D63" s="17" t="s">
        <v>29</v>
      </c>
      <c r="E63" s="18" t="s">
        <v>265</v>
      </c>
      <c r="F63" s="17">
        <v>1.5</v>
      </c>
      <c r="G63" s="10">
        <f>+F63-O63/5</f>
        <v>1.2</v>
      </c>
      <c r="H63" s="11">
        <f>G63*7%</f>
        <v>8.4000000000000005E-2</v>
      </c>
      <c r="I63" s="11">
        <f>G63+H63</f>
        <v>1.284</v>
      </c>
      <c r="J63" s="17">
        <v>27</v>
      </c>
      <c r="K63" s="7">
        <f>I63*J63</f>
        <v>34.667999999999999</v>
      </c>
      <c r="L63" s="10" t="s">
        <v>32</v>
      </c>
      <c r="M63" s="17">
        <v>1</v>
      </c>
      <c r="N63" s="17">
        <v>1.5</v>
      </c>
      <c r="O63" s="13">
        <v>1.5</v>
      </c>
      <c r="P63" s="13">
        <v>60</v>
      </c>
      <c r="Q63" s="9">
        <f>N63*P63</f>
        <v>90</v>
      </c>
      <c r="R63" s="7">
        <f>G63*13</f>
        <v>15.6</v>
      </c>
      <c r="S63" s="7">
        <f>+R63+Q63+K63</f>
        <v>140.268</v>
      </c>
      <c r="T63" s="7">
        <f>S63+S64</f>
        <v>140.268</v>
      </c>
      <c r="U63" s="7">
        <f>T63/C63</f>
        <v>140.268</v>
      </c>
      <c r="X63" s="17">
        <f>U63*1.8</f>
        <v>252.48240000000001</v>
      </c>
      <c r="Y63" s="17">
        <v>249</v>
      </c>
      <c r="Z63" s="17">
        <f>Y63*8</f>
        <v>1992</v>
      </c>
      <c r="AA63" s="17">
        <f>Y63*3.5</f>
        <v>871.5</v>
      </c>
      <c r="AB63" s="17">
        <f>Y63*0.9</f>
        <v>224.1</v>
      </c>
    </row>
    <row r="64" spans="1:28" s="17" customFormat="1" x14ac:dyDescent="0.25">
      <c r="E64" s="41"/>
      <c r="G64" s="10">
        <f>+F64-O64/5</f>
        <v>0</v>
      </c>
      <c r="H64" s="11">
        <f>G64*7%</f>
        <v>0</v>
      </c>
      <c r="I64" s="11">
        <f>G64+H64</f>
        <v>0</v>
      </c>
      <c r="J64" s="13">
        <v>27</v>
      </c>
      <c r="K64" s="7">
        <f>I64*J64</f>
        <v>0</v>
      </c>
      <c r="L64" s="5"/>
      <c r="M64" s="13"/>
      <c r="P64" s="13"/>
      <c r="Q64" s="9">
        <f>N64*P64</f>
        <v>0</v>
      </c>
      <c r="R64" s="7">
        <f>G64*13</f>
        <v>0</v>
      </c>
      <c r="S64" s="7">
        <f>+R64+Q64+K64</f>
        <v>0</v>
      </c>
      <c r="U64" s="7" t="e">
        <f>T64/C64</f>
        <v>#DIV/0!</v>
      </c>
      <c r="X64" s="17" t="e">
        <f>U64*1.8</f>
        <v>#DIV/0!</v>
      </c>
      <c r="Z64" s="17">
        <f>Y64*8</f>
        <v>0</v>
      </c>
      <c r="AA64" s="17">
        <f>Y64*3.5</f>
        <v>0</v>
      </c>
      <c r="AB64" s="17">
        <f>Y64*0.9</f>
        <v>0</v>
      </c>
    </row>
    <row r="66" spans="1:28" s="17" customFormat="1" x14ac:dyDescent="0.25">
      <c r="A66" s="17">
        <v>22</v>
      </c>
      <c r="B66" s="17">
        <v>14</v>
      </c>
      <c r="C66" s="17">
        <v>1</v>
      </c>
      <c r="D66" s="17" t="s">
        <v>29</v>
      </c>
      <c r="E66" s="18" t="s">
        <v>266</v>
      </c>
      <c r="F66" s="17">
        <v>1.5</v>
      </c>
      <c r="G66" s="10">
        <f>+F66-O66/5</f>
        <v>1.1000000000000001</v>
      </c>
      <c r="H66" s="11">
        <f>G66*7%</f>
        <v>7.7000000000000013E-2</v>
      </c>
      <c r="I66" s="11">
        <f>G66+H66</f>
        <v>1.177</v>
      </c>
      <c r="J66" s="17">
        <v>27</v>
      </c>
      <c r="K66" s="7">
        <f>I66*J66</f>
        <v>31.779</v>
      </c>
      <c r="L66" s="10" t="s">
        <v>32</v>
      </c>
      <c r="M66" s="17">
        <v>1</v>
      </c>
      <c r="N66" s="17">
        <v>2</v>
      </c>
      <c r="O66" s="13">
        <v>2</v>
      </c>
      <c r="P66" s="13">
        <v>70</v>
      </c>
      <c r="Q66" s="9">
        <f>N66*P66</f>
        <v>140</v>
      </c>
      <c r="R66" s="7">
        <f>G66*13</f>
        <v>14.3</v>
      </c>
      <c r="S66" s="7">
        <f>+R66+Q66+K66</f>
        <v>186.07900000000001</v>
      </c>
      <c r="T66" s="7">
        <f>S66+S67</f>
        <v>186.07900000000001</v>
      </c>
      <c r="U66" s="7">
        <f>T66/C66</f>
        <v>186.07900000000001</v>
      </c>
      <c r="X66" s="17">
        <f>U66*1.8</f>
        <v>334.94220000000001</v>
      </c>
      <c r="Y66" s="17">
        <v>329</v>
      </c>
      <c r="Z66" s="17">
        <f>Y66*8</f>
        <v>2632</v>
      </c>
      <c r="AA66" s="17">
        <f>Y66*3.5</f>
        <v>1151.5</v>
      </c>
      <c r="AB66" s="17">
        <f>Y66*0.9</f>
        <v>296.10000000000002</v>
      </c>
    </row>
    <row r="67" spans="1:28" s="17" customFormat="1" x14ac:dyDescent="0.25">
      <c r="E67" s="41"/>
      <c r="G67" s="10">
        <f>+F67-O67/5</f>
        <v>0</v>
      </c>
      <c r="H67" s="11">
        <f>G67*7%</f>
        <v>0</v>
      </c>
      <c r="I67" s="11">
        <f>G67+H67</f>
        <v>0</v>
      </c>
      <c r="J67" s="13">
        <v>27</v>
      </c>
      <c r="K67" s="7">
        <f>I67*J67</f>
        <v>0</v>
      </c>
      <c r="L67" s="5"/>
      <c r="M67" s="13"/>
      <c r="P67" s="13"/>
      <c r="Q67" s="9">
        <f>N67*P67</f>
        <v>0</v>
      </c>
      <c r="R67" s="7">
        <f>G67*13</f>
        <v>0</v>
      </c>
      <c r="S67" s="7">
        <f>+R67+Q67+K67</f>
        <v>0</v>
      </c>
      <c r="U67" s="7" t="e">
        <f>T67/C67</f>
        <v>#DIV/0!</v>
      </c>
      <c r="X67" s="17" t="e">
        <f>U67*1.8</f>
        <v>#DIV/0!</v>
      </c>
      <c r="Z67" s="17">
        <f>Y67*8</f>
        <v>0</v>
      </c>
      <c r="AA67" s="17">
        <f>Y67*3.5</f>
        <v>0</v>
      </c>
      <c r="AB67" s="17">
        <f>Y67*0.9</f>
        <v>0</v>
      </c>
    </row>
    <row r="69" spans="1:28" s="17" customFormat="1" x14ac:dyDescent="0.25">
      <c r="A69" s="17">
        <v>23</v>
      </c>
      <c r="B69" s="17">
        <v>14</v>
      </c>
      <c r="C69" s="17">
        <v>1</v>
      </c>
      <c r="D69" s="17" t="s">
        <v>29</v>
      </c>
      <c r="E69" s="18" t="s">
        <v>267</v>
      </c>
      <c r="F69" s="17">
        <v>1.5</v>
      </c>
      <c r="G69" s="10">
        <f>+F69-O69/5</f>
        <v>1</v>
      </c>
      <c r="H69" s="11">
        <f>G69*7%</f>
        <v>7.0000000000000007E-2</v>
      </c>
      <c r="I69" s="11">
        <f>G69+H69</f>
        <v>1.07</v>
      </c>
      <c r="J69" s="17">
        <v>27</v>
      </c>
      <c r="K69" s="7">
        <f>I69*J69</f>
        <v>28.89</v>
      </c>
      <c r="L69" s="10" t="s">
        <v>32</v>
      </c>
      <c r="M69" s="17">
        <v>1</v>
      </c>
      <c r="N69" s="17">
        <v>2.5</v>
      </c>
      <c r="O69" s="13">
        <v>2.5</v>
      </c>
      <c r="P69" s="13">
        <v>75</v>
      </c>
      <c r="Q69" s="9">
        <f>N69*P69</f>
        <v>187.5</v>
      </c>
      <c r="R69" s="7">
        <f>G69*13</f>
        <v>13</v>
      </c>
      <c r="S69" s="7">
        <f>+R69+Q69+K69</f>
        <v>229.39</v>
      </c>
      <c r="T69" s="7">
        <f>S69+S70</f>
        <v>229.39</v>
      </c>
      <c r="U69" s="7">
        <f>T69/C69</f>
        <v>229.39</v>
      </c>
      <c r="X69" s="17">
        <f>U69*1.8</f>
        <v>412.90199999999999</v>
      </c>
      <c r="Y69" s="17">
        <v>409</v>
      </c>
      <c r="Z69" s="17">
        <f>Y69*8</f>
        <v>3272</v>
      </c>
      <c r="AA69" s="17">
        <f>Y69*3.5</f>
        <v>1431.5</v>
      </c>
      <c r="AB69" s="17">
        <f>Y69*0.9</f>
        <v>368.1</v>
      </c>
    </row>
    <row r="70" spans="1:28" s="17" customFormat="1" x14ac:dyDescent="0.25">
      <c r="E70" s="41"/>
      <c r="G70" s="10">
        <f>+F70-O70/5</f>
        <v>0</v>
      </c>
      <c r="H70" s="11">
        <f>G70*7%</f>
        <v>0</v>
      </c>
      <c r="I70" s="11">
        <f>G70+H70</f>
        <v>0</v>
      </c>
      <c r="J70" s="13">
        <v>27</v>
      </c>
      <c r="K70" s="7">
        <f>I70*J70</f>
        <v>0</v>
      </c>
      <c r="L70" s="5"/>
      <c r="M70" s="13"/>
      <c r="P70" s="13"/>
      <c r="Q70" s="9">
        <f>N70*P70</f>
        <v>0</v>
      </c>
      <c r="R70" s="7">
        <f>G70*13</f>
        <v>0</v>
      </c>
      <c r="S70" s="7">
        <f>+R70+Q70+K70</f>
        <v>0</v>
      </c>
      <c r="U70" s="7" t="e">
        <f>T70/C70</f>
        <v>#DIV/0!</v>
      </c>
      <c r="X70" s="17" t="e">
        <f>U70*1.8</f>
        <v>#DIV/0!</v>
      </c>
      <c r="Z70" s="17">
        <f>Y70*8</f>
        <v>0</v>
      </c>
      <c r="AA70" s="17">
        <f>Y70*3.5</f>
        <v>0</v>
      </c>
      <c r="AB70" s="17">
        <f>Y70*0.9</f>
        <v>0</v>
      </c>
    </row>
    <row r="72" spans="1:28" s="17" customFormat="1" x14ac:dyDescent="0.25">
      <c r="A72" s="17">
        <v>24</v>
      </c>
      <c r="B72" s="17">
        <v>14</v>
      </c>
      <c r="C72" s="17">
        <v>1</v>
      </c>
      <c r="D72" s="17" t="s">
        <v>29</v>
      </c>
      <c r="E72" s="18" t="s">
        <v>268</v>
      </c>
      <c r="F72" s="17">
        <v>1.5</v>
      </c>
      <c r="G72" s="10">
        <f>+F72-O72/5</f>
        <v>0.9</v>
      </c>
      <c r="H72" s="11">
        <f>G72*7%</f>
        <v>6.3000000000000014E-2</v>
      </c>
      <c r="I72" s="11">
        <f>G72+H72</f>
        <v>0.96300000000000008</v>
      </c>
      <c r="J72" s="17">
        <v>27</v>
      </c>
      <c r="K72" s="7">
        <f>I72*J72</f>
        <v>26.001000000000001</v>
      </c>
      <c r="L72" s="10" t="s">
        <v>32</v>
      </c>
      <c r="M72" s="17">
        <v>1</v>
      </c>
      <c r="N72" s="17">
        <v>3</v>
      </c>
      <c r="O72" s="13">
        <v>3</v>
      </c>
      <c r="P72" s="13">
        <v>75</v>
      </c>
      <c r="Q72" s="9">
        <f>N72*P72</f>
        <v>225</v>
      </c>
      <c r="R72" s="7">
        <f>G72*13</f>
        <v>11.700000000000001</v>
      </c>
      <c r="S72" s="7">
        <f>+R72+Q72+K72</f>
        <v>262.70099999999996</v>
      </c>
      <c r="T72" s="7">
        <f>S72+S73</f>
        <v>262.70099999999996</v>
      </c>
      <c r="U72" s="7">
        <f>T72/C72</f>
        <v>262.70099999999996</v>
      </c>
      <c r="X72" s="17">
        <f>U72*1.8</f>
        <v>472.86179999999996</v>
      </c>
      <c r="Y72" s="17">
        <v>469</v>
      </c>
      <c r="Z72" s="17">
        <f>Y72*8</f>
        <v>3752</v>
      </c>
      <c r="AA72" s="17">
        <f>Y72*3.5</f>
        <v>1641.5</v>
      </c>
      <c r="AB72" s="17">
        <f>Y72*0.9</f>
        <v>422.1</v>
      </c>
    </row>
    <row r="73" spans="1:28" s="17" customFormat="1" x14ac:dyDescent="0.25">
      <c r="E73" s="41"/>
      <c r="G73" s="10">
        <f>+F73-O73/5</f>
        <v>0</v>
      </c>
      <c r="H73" s="11">
        <f>G73*7%</f>
        <v>0</v>
      </c>
      <c r="I73" s="11">
        <f>G73+H73</f>
        <v>0</v>
      </c>
      <c r="J73" s="13">
        <v>27</v>
      </c>
      <c r="K73" s="7">
        <f>I73*J73</f>
        <v>0</v>
      </c>
      <c r="L73" s="5"/>
      <c r="M73" s="13"/>
      <c r="P73" s="13"/>
      <c r="Q73" s="9">
        <f>N73*P73</f>
        <v>0</v>
      </c>
      <c r="R73" s="7">
        <f>G73*13</f>
        <v>0</v>
      </c>
      <c r="S73" s="7">
        <f>+R73+Q73+K73</f>
        <v>0</v>
      </c>
      <c r="U73" s="7" t="e">
        <f>T73/C73</f>
        <v>#DIV/0!</v>
      </c>
      <c r="X73" s="17" t="e">
        <f>U73*1.8</f>
        <v>#DIV/0!</v>
      </c>
      <c r="Z73" s="17">
        <f>Y73*8</f>
        <v>0</v>
      </c>
      <c r="AA73" s="17">
        <f>Y73*3.5</f>
        <v>0</v>
      </c>
      <c r="AB73" s="17">
        <f>Y73*0.9</f>
        <v>0</v>
      </c>
    </row>
    <row r="75" spans="1:28" s="42" customFormat="1" x14ac:dyDescent="0.25">
      <c r="A75" s="42">
        <v>25</v>
      </c>
      <c r="B75" s="42">
        <v>18</v>
      </c>
      <c r="C75" s="42">
        <v>1</v>
      </c>
      <c r="D75" s="42" t="s">
        <v>29</v>
      </c>
      <c r="E75" s="42" t="s">
        <v>269</v>
      </c>
      <c r="F75" s="42">
        <v>1.5</v>
      </c>
      <c r="G75" s="43">
        <f>+F75-O75/5</f>
        <v>1.45</v>
      </c>
      <c r="H75" s="44">
        <f>G75*7%</f>
        <v>0.10150000000000001</v>
      </c>
      <c r="I75" s="44">
        <f>G75+H75</f>
        <v>1.5514999999999999</v>
      </c>
      <c r="J75" s="42">
        <v>32</v>
      </c>
      <c r="K75" s="45">
        <f>I75*J75</f>
        <v>49.647999999999996</v>
      </c>
      <c r="L75" s="43" t="s">
        <v>32</v>
      </c>
      <c r="M75" s="42">
        <v>1</v>
      </c>
      <c r="N75" s="42">
        <v>0.25</v>
      </c>
      <c r="O75" s="46">
        <v>0.25</v>
      </c>
      <c r="P75" s="46">
        <v>50</v>
      </c>
      <c r="Q75" s="47">
        <f>N75*P75</f>
        <v>12.5</v>
      </c>
      <c r="R75" s="45">
        <f>G75*13</f>
        <v>18.849999999999998</v>
      </c>
      <c r="S75" s="45">
        <f>+R75+Q75+K75</f>
        <v>80.99799999999999</v>
      </c>
      <c r="T75" s="45">
        <f>S75+S76</f>
        <v>80.99799999999999</v>
      </c>
      <c r="U75" s="45">
        <f>T75/C75</f>
        <v>80.99799999999999</v>
      </c>
      <c r="X75" s="17">
        <f>U75*2</f>
        <v>161.99599999999998</v>
      </c>
      <c r="Y75" s="42">
        <v>159</v>
      </c>
      <c r="Z75" s="42">
        <f>Y75*8</f>
        <v>1272</v>
      </c>
      <c r="AA75" s="42">
        <f>Y75*3.5</f>
        <v>556.5</v>
      </c>
      <c r="AB75" s="42">
        <f>Y75*0.9</f>
        <v>143.1</v>
      </c>
    </row>
    <row r="76" spans="1:28" s="17" customFormat="1" x14ac:dyDescent="0.25">
      <c r="E76" s="41"/>
      <c r="G76" s="10">
        <f>+F76-O76/5</f>
        <v>0</v>
      </c>
      <c r="H76" s="11">
        <f>G76*7%</f>
        <v>0</v>
      </c>
      <c r="I76" s="11">
        <f>G76+H76</f>
        <v>0</v>
      </c>
      <c r="J76" s="13">
        <v>32</v>
      </c>
      <c r="K76" s="7">
        <f>I76*J76</f>
        <v>0</v>
      </c>
      <c r="L76" s="5"/>
      <c r="M76" s="13"/>
      <c r="P76" s="13"/>
      <c r="Q76" s="9">
        <f>N76*P76</f>
        <v>0</v>
      </c>
      <c r="R76" s="7">
        <f>G76*13</f>
        <v>0</v>
      </c>
      <c r="S76" s="7">
        <f>+R76+Q76+K76</f>
        <v>0</v>
      </c>
      <c r="U76" s="7" t="e">
        <f>T76/C76</f>
        <v>#DIV/0!</v>
      </c>
      <c r="X76" s="17" t="e">
        <f>U76*1.8</f>
        <v>#DIV/0!</v>
      </c>
      <c r="Z76" s="17">
        <f>Y76*8</f>
        <v>0</v>
      </c>
      <c r="AA76" s="17">
        <f>Y76*3.5</f>
        <v>0</v>
      </c>
      <c r="AB76" s="17">
        <f>Y76*0.9</f>
        <v>0</v>
      </c>
    </row>
    <row r="78" spans="1:28" s="17" customFormat="1" x14ac:dyDescent="0.25">
      <c r="A78" s="17">
        <v>26</v>
      </c>
      <c r="B78" s="17">
        <v>18</v>
      </c>
      <c r="C78" s="17">
        <v>1</v>
      </c>
      <c r="D78" s="17" t="s">
        <v>29</v>
      </c>
      <c r="E78" s="18" t="s">
        <v>270</v>
      </c>
      <c r="F78" s="17">
        <v>1.5</v>
      </c>
      <c r="G78" s="10">
        <f>+F78-O78/5</f>
        <v>1.4</v>
      </c>
      <c r="H78" s="11">
        <f>G78*7%</f>
        <v>9.8000000000000004E-2</v>
      </c>
      <c r="I78" s="11">
        <f>G78+H78</f>
        <v>1.498</v>
      </c>
      <c r="J78" s="17">
        <v>32</v>
      </c>
      <c r="K78" s="7">
        <f>I78*J78</f>
        <v>47.936</v>
      </c>
      <c r="L78" s="10" t="s">
        <v>32</v>
      </c>
      <c r="M78" s="17">
        <v>1</v>
      </c>
      <c r="N78" s="17">
        <v>0.5</v>
      </c>
      <c r="O78" s="13">
        <v>0.5</v>
      </c>
      <c r="P78" s="13">
        <v>50</v>
      </c>
      <c r="Q78" s="9">
        <f>N78*P78</f>
        <v>25</v>
      </c>
      <c r="R78" s="7">
        <f>G78*13</f>
        <v>18.2</v>
      </c>
      <c r="S78" s="7">
        <f>+R78+Q78+K78</f>
        <v>91.135999999999996</v>
      </c>
      <c r="T78" s="7">
        <f>S78+S79</f>
        <v>91.135999999999996</v>
      </c>
      <c r="U78" s="7">
        <f>T78/C78</f>
        <v>91.135999999999996</v>
      </c>
      <c r="X78" s="17">
        <f>U78*2</f>
        <v>182.27199999999999</v>
      </c>
      <c r="Y78" s="17">
        <v>179</v>
      </c>
      <c r="Z78" s="17">
        <f>Y78*8</f>
        <v>1432</v>
      </c>
      <c r="AA78" s="17">
        <f>Y78*3.5</f>
        <v>626.5</v>
      </c>
      <c r="AB78" s="17">
        <f>Y78*0.9</f>
        <v>161.1</v>
      </c>
    </row>
    <row r="79" spans="1:28" s="17" customFormat="1" x14ac:dyDescent="0.25">
      <c r="E79" s="41"/>
      <c r="G79" s="10">
        <f>+F79-O79/5</f>
        <v>0</v>
      </c>
      <c r="H79" s="11">
        <f>G79*7%</f>
        <v>0</v>
      </c>
      <c r="I79" s="11">
        <f>G79+H79</f>
        <v>0</v>
      </c>
      <c r="J79" s="13">
        <v>32</v>
      </c>
      <c r="K79" s="7">
        <f>I79*J79</f>
        <v>0</v>
      </c>
      <c r="L79" s="5"/>
      <c r="M79" s="13"/>
      <c r="P79" s="13"/>
      <c r="Q79" s="9">
        <f>N79*P79</f>
        <v>0</v>
      </c>
      <c r="R79" s="7">
        <f>G79*13</f>
        <v>0</v>
      </c>
      <c r="S79" s="7">
        <f>+R79+Q79+K79</f>
        <v>0</v>
      </c>
      <c r="U79" s="7" t="e">
        <f>T79/C79</f>
        <v>#DIV/0!</v>
      </c>
      <c r="X79" s="17" t="e">
        <f>U79*1.8</f>
        <v>#DIV/0!</v>
      </c>
      <c r="Z79" s="17">
        <f>Y79*8</f>
        <v>0</v>
      </c>
      <c r="AA79" s="17">
        <f>Y79*3.5</f>
        <v>0</v>
      </c>
      <c r="AB79" s="17">
        <f>Y79*0.9</f>
        <v>0</v>
      </c>
    </row>
    <row r="81" spans="1:28" s="17" customFormat="1" x14ac:dyDescent="0.25">
      <c r="A81" s="17">
        <v>27</v>
      </c>
      <c r="B81" s="17">
        <v>18</v>
      </c>
      <c r="C81" s="17">
        <v>1</v>
      </c>
      <c r="D81" s="17" t="s">
        <v>29</v>
      </c>
      <c r="E81" s="18" t="s">
        <v>271</v>
      </c>
      <c r="F81" s="17">
        <v>1.5</v>
      </c>
      <c r="G81" s="10">
        <f>+F81-O81/5</f>
        <v>1.35</v>
      </c>
      <c r="H81" s="11">
        <f>G81*7%</f>
        <v>9.4500000000000015E-2</v>
      </c>
      <c r="I81" s="11">
        <f>G81+H81</f>
        <v>1.4445000000000001</v>
      </c>
      <c r="J81" s="17">
        <v>32</v>
      </c>
      <c r="K81" s="7">
        <f>I81*J81</f>
        <v>46.224000000000004</v>
      </c>
      <c r="L81" s="10" t="s">
        <v>32</v>
      </c>
      <c r="M81" s="17">
        <v>1</v>
      </c>
      <c r="N81" s="17">
        <v>0.75</v>
      </c>
      <c r="O81" s="13">
        <v>0.75</v>
      </c>
      <c r="P81" s="13">
        <v>60</v>
      </c>
      <c r="Q81" s="9">
        <f>N81*P81</f>
        <v>45</v>
      </c>
      <c r="R81" s="7">
        <f>G81*13</f>
        <v>17.55</v>
      </c>
      <c r="S81" s="7">
        <f>+R81+Q81+K81</f>
        <v>108.774</v>
      </c>
      <c r="T81" s="7">
        <f>S81+S82</f>
        <v>108.774</v>
      </c>
      <c r="U81" s="7">
        <f>T81/C81</f>
        <v>108.774</v>
      </c>
      <c r="X81" s="17">
        <f>U81*1.8</f>
        <v>195.79320000000001</v>
      </c>
      <c r="Y81" s="17">
        <v>199</v>
      </c>
      <c r="Z81" s="17">
        <f>Y81*8</f>
        <v>1592</v>
      </c>
      <c r="AA81" s="17">
        <f>Y81*3.5</f>
        <v>696.5</v>
      </c>
      <c r="AB81" s="17">
        <f>Y81*0.9</f>
        <v>179.1</v>
      </c>
    </row>
    <row r="82" spans="1:28" s="17" customFormat="1" x14ac:dyDescent="0.25">
      <c r="E82" s="41"/>
      <c r="G82" s="10">
        <f>+F82-O82/5</f>
        <v>0</v>
      </c>
      <c r="H82" s="11">
        <f>G82*7%</f>
        <v>0</v>
      </c>
      <c r="I82" s="11">
        <f>G82+H82</f>
        <v>0</v>
      </c>
      <c r="J82" s="13">
        <v>32</v>
      </c>
      <c r="K82" s="7">
        <f>I82*J82</f>
        <v>0</v>
      </c>
      <c r="L82" s="5"/>
      <c r="M82" s="13"/>
      <c r="P82" s="13"/>
      <c r="Q82" s="9">
        <f>N82*P82</f>
        <v>0</v>
      </c>
      <c r="R82" s="7">
        <f>G82*13</f>
        <v>0</v>
      </c>
      <c r="S82" s="7">
        <f>+R82+Q82+K82</f>
        <v>0</v>
      </c>
      <c r="U82" s="7" t="e">
        <f>T82/C82</f>
        <v>#DIV/0!</v>
      </c>
      <c r="X82" s="17" t="e">
        <f>U82*1.8</f>
        <v>#DIV/0!</v>
      </c>
      <c r="Z82" s="17">
        <f>Y82*8</f>
        <v>0</v>
      </c>
      <c r="AA82" s="17">
        <f>Y82*3.5</f>
        <v>0</v>
      </c>
      <c r="AB82" s="17">
        <f>Y82*0.9</f>
        <v>0</v>
      </c>
    </row>
    <row r="84" spans="1:28" s="17" customFormat="1" x14ac:dyDescent="0.25">
      <c r="A84" s="17">
        <v>28</v>
      </c>
      <c r="B84" s="17">
        <v>18</v>
      </c>
      <c r="C84" s="17">
        <v>1</v>
      </c>
      <c r="D84" s="17" t="s">
        <v>29</v>
      </c>
      <c r="E84" s="18" t="s">
        <v>272</v>
      </c>
      <c r="F84" s="17">
        <v>1.5</v>
      </c>
      <c r="G84" s="10">
        <f>+F84-O84/5</f>
        <v>1.3</v>
      </c>
      <c r="H84" s="11">
        <f>G84*7%</f>
        <v>9.1000000000000011E-2</v>
      </c>
      <c r="I84" s="11">
        <f>G84+H84</f>
        <v>1.391</v>
      </c>
      <c r="J84" s="17">
        <v>32</v>
      </c>
      <c r="K84" s="7">
        <f>I84*J84</f>
        <v>44.512</v>
      </c>
      <c r="L84" s="10" t="s">
        <v>32</v>
      </c>
      <c r="M84" s="17">
        <v>1</v>
      </c>
      <c r="N84" s="17">
        <v>1</v>
      </c>
      <c r="O84" s="13">
        <v>1</v>
      </c>
      <c r="P84" s="13">
        <v>60</v>
      </c>
      <c r="Q84" s="9">
        <f>N84*P84</f>
        <v>60</v>
      </c>
      <c r="R84" s="7">
        <f>G84*13</f>
        <v>16.900000000000002</v>
      </c>
      <c r="S84" s="7">
        <f>+R84+Q84+K84</f>
        <v>121.41200000000001</v>
      </c>
      <c r="T84" s="7">
        <f>S84+S85</f>
        <v>121.41200000000001</v>
      </c>
      <c r="U84" s="7">
        <f>T84/C84</f>
        <v>121.41200000000001</v>
      </c>
      <c r="X84" s="17">
        <f>U84*1.8</f>
        <v>218.54160000000002</v>
      </c>
      <c r="Y84" s="17">
        <v>219</v>
      </c>
      <c r="Z84" s="17">
        <f>Y84*8</f>
        <v>1752</v>
      </c>
      <c r="AA84" s="17">
        <f>Y84*3.5</f>
        <v>766.5</v>
      </c>
      <c r="AB84" s="17">
        <f>Y84*0.9</f>
        <v>197.1</v>
      </c>
    </row>
    <row r="85" spans="1:28" s="17" customFormat="1" x14ac:dyDescent="0.25">
      <c r="E85" s="41"/>
      <c r="G85" s="10">
        <f>+F85-O85/5</f>
        <v>0</v>
      </c>
      <c r="H85" s="11">
        <f>G85*7%</f>
        <v>0</v>
      </c>
      <c r="I85" s="11">
        <f>G85+H85</f>
        <v>0</v>
      </c>
      <c r="J85" s="13">
        <v>32</v>
      </c>
      <c r="K85" s="7">
        <f>I85*J85</f>
        <v>0</v>
      </c>
      <c r="L85" s="5"/>
      <c r="M85" s="13"/>
      <c r="P85" s="13"/>
      <c r="Q85" s="9">
        <f>N85*P85</f>
        <v>0</v>
      </c>
      <c r="R85" s="7">
        <f>G85*13</f>
        <v>0</v>
      </c>
      <c r="S85" s="7">
        <f>+R85+Q85+K85</f>
        <v>0</v>
      </c>
      <c r="U85" s="7" t="e">
        <f>T85/C85</f>
        <v>#DIV/0!</v>
      </c>
      <c r="X85" s="17" t="e">
        <f>U85*1.8</f>
        <v>#DIV/0!</v>
      </c>
      <c r="Z85" s="17">
        <f>Y85*8</f>
        <v>0</v>
      </c>
      <c r="AA85" s="17">
        <f>Y85*3.5</f>
        <v>0</v>
      </c>
      <c r="AB85" s="17">
        <f>Y85*0.9</f>
        <v>0</v>
      </c>
    </row>
    <row r="87" spans="1:28" s="17" customFormat="1" x14ac:dyDescent="0.25">
      <c r="A87" s="17">
        <v>29</v>
      </c>
      <c r="B87" s="17">
        <v>18</v>
      </c>
      <c r="C87" s="17">
        <v>1</v>
      </c>
      <c r="D87" s="17" t="s">
        <v>29</v>
      </c>
      <c r="E87" s="18" t="s">
        <v>273</v>
      </c>
      <c r="F87" s="17">
        <v>1.5</v>
      </c>
      <c r="G87" s="10">
        <f>+F87-O87/5</f>
        <v>1.2</v>
      </c>
      <c r="H87" s="11">
        <f>G87*7%</f>
        <v>8.4000000000000005E-2</v>
      </c>
      <c r="I87" s="11">
        <f>G87+H87</f>
        <v>1.284</v>
      </c>
      <c r="J87" s="17">
        <v>32</v>
      </c>
      <c r="K87" s="7">
        <f>I87*J87</f>
        <v>41.088000000000001</v>
      </c>
      <c r="L87" s="10" t="s">
        <v>32</v>
      </c>
      <c r="M87" s="17">
        <v>1</v>
      </c>
      <c r="N87" s="17">
        <v>1.5</v>
      </c>
      <c r="O87" s="13">
        <v>1.5</v>
      </c>
      <c r="P87" s="13">
        <v>60</v>
      </c>
      <c r="Q87" s="9">
        <f>N87*P87</f>
        <v>90</v>
      </c>
      <c r="R87" s="7">
        <f>G87*13</f>
        <v>15.6</v>
      </c>
      <c r="S87" s="7">
        <f>+R87+Q87+K87</f>
        <v>146.68799999999999</v>
      </c>
      <c r="T87" s="7">
        <f>S87+S88</f>
        <v>146.68799999999999</v>
      </c>
      <c r="U87" s="7">
        <f>T87/C87</f>
        <v>146.68799999999999</v>
      </c>
      <c r="X87" s="17">
        <f>U87*1.8</f>
        <v>264.03839999999997</v>
      </c>
      <c r="Y87" s="17">
        <v>259</v>
      </c>
      <c r="Z87" s="17">
        <f>Y87*8</f>
        <v>2072</v>
      </c>
      <c r="AA87" s="17">
        <f>Y87*3.5</f>
        <v>906.5</v>
      </c>
      <c r="AB87" s="17">
        <f>Y87*0.9</f>
        <v>233.1</v>
      </c>
    </row>
    <row r="88" spans="1:28" s="17" customFormat="1" x14ac:dyDescent="0.25">
      <c r="E88" s="41"/>
      <c r="G88" s="10">
        <f>+F88-O88/5</f>
        <v>0</v>
      </c>
      <c r="H88" s="11">
        <f>G88*7%</f>
        <v>0</v>
      </c>
      <c r="I88" s="11">
        <f>G88+H88</f>
        <v>0</v>
      </c>
      <c r="J88" s="13">
        <v>32</v>
      </c>
      <c r="K88" s="7">
        <f>I88*J88</f>
        <v>0</v>
      </c>
      <c r="L88" s="5"/>
      <c r="M88" s="13"/>
      <c r="P88" s="13"/>
      <c r="Q88" s="9">
        <f>N88*P88</f>
        <v>0</v>
      </c>
      <c r="R88" s="7">
        <f>G88*13</f>
        <v>0</v>
      </c>
      <c r="S88" s="7">
        <f>+R88+Q88+K88</f>
        <v>0</v>
      </c>
      <c r="U88" s="7" t="e">
        <f>T88/C88</f>
        <v>#DIV/0!</v>
      </c>
      <c r="X88" s="17" t="e">
        <f>U88*1.8</f>
        <v>#DIV/0!</v>
      </c>
      <c r="Z88" s="17">
        <f>Y88*8</f>
        <v>0</v>
      </c>
      <c r="AA88" s="17">
        <f>Y88*3.5</f>
        <v>0</v>
      </c>
      <c r="AB88" s="17">
        <f>Y88*0.9</f>
        <v>0</v>
      </c>
    </row>
    <row r="90" spans="1:28" s="17" customFormat="1" x14ac:dyDescent="0.25">
      <c r="A90" s="17">
        <v>30</v>
      </c>
      <c r="B90" s="17">
        <v>18</v>
      </c>
      <c r="C90" s="17">
        <v>1</v>
      </c>
      <c r="D90" s="17" t="s">
        <v>29</v>
      </c>
      <c r="E90" s="18" t="s">
        <v>274</v>
      </c>
      <c r="F90" s="17">
        <v>1.5</v>
      </c>
      <c r="G90" s="10">
        <f>+F90-O90/5</f>
        <v>1.1000000000000001</v>
      </c>
      <c r="H90" s="11">
        <f>G90*7%</f>
        <v>7.7000000000000013E-2</v>
      </c>
      <c r="I90" s="11">
        <f>G90+H90</f>
        <v>1.177</v>
      </c>
      <c r="J90" s="17">
        <v>32</v>
      </c>
      <c r="K90" s="7">
        <f>I90*J90</f>
        <v>37.664000000000001</v>
      </c>
      <c r="L90" s="10" t="s">
        <v>32</v>
      </c>
      <c r="M90" s="17">
        <v>1</v>
      </c>
      <c r="N90" s="17">
        <v>2</v>
      </c>
      <c r="O90" s="13">
        <v>2</v>
      </c>
      <c r="P90" s="13">
        <v>70</v>
      </c>
      <c r="Q90" s="9">
        <f>N90*P90</f>
        <v>140</v>
      </c>
      <c r="R90" s="7">
        <f>G90*13</f>
        <v>14.3</v>
      </c>
      <c r="S90" s="7">
        <f>+R90+Q90+K90</f>
        <v>191.964</v>
      </c>
      <c r="T90" s="7">
        <f>S90+S91</f>
        <v>191.964</v>
      </c>
      <c r="U90" s="7">
        <f>T90/C90</f>
        <v>191.964</v>
      </c>
      <c r="X90" s="17">
        <f>U90*1.8</f>
        <v>345.53520000000003</v>
      </c>
      <c r="Y90" s="17">
        <v>349</v>
      </c>
      <c r="Z90" s="17">
        <f>Y90*8</f>
        <v>2792</v>
      </c>
      <c r="AA90" s="17">
        <f>Y90*3.5</f>
        <v>1221.5</v>
      </c>
      <c r="AB90" s="17">
        <f>Y90*0.9</f>
        <v>314.10000000000002</v>
      </c>
    </row>
    <row r="91" spans="1:28" s="17" customFormat="1" x14ac:dyDescent="0.25">
      <c r="E91" s="41"/>
      <c r="G91" s="10">
        <f>+F91-O91/5</f>
        <v>0</v>
      </c>
      <c r="H91" s="11">
        <f>G91*7%</f>
        <v>0</v>
      </c>
      <c r="I91" s="11">
        <f>G91+H91</f>
        <v>0</v>
      </c>
      <c r="J91" s="13">
        <v>32</v>
      </c>
      <c r="K91" s="7">
        <f>I91*J91</f>
        <v>0</v>
      </c>
      <c r="L91" s="5"/>
      <c r="M91" s="13"/>
      <c r="P91" s="13"/>
      <c r="Q91" s="9">
        <f>N91*P91</f>
        <v>0</v>
      </c>
      <c r="R91" s="7">
        <f>G91*13</f>
        <v>0</v>
      </c>
      <c r="S91" s="7">
        <f>+R91+Q91+K91</f>
        <v>0</v>
      </c>
      <c r="U91" s="7" t="e">
        <f>T91/C91</f>
        <v>#DIV/0!</v>
      </c>
      <c r="X91" s="17" t="e">
        <f>U91*1.8</f>
        <v>#DIV/0!</v>
      </c>
      <c r="Z91" s="17">
        <f>Y91*8</f>
        <v>0</v>
      </c>
      <c r="AA91" s="17">
        <f>Y91*3.5</f>
        <v>0</v>
      </c>
      <c r="AB91" s="17">
        <f>Y91*0.9</f>
        <v>0</v>
      </c>
    </row>
    <row r="93" spans="1:28" s="17" customFormat="1" x14ac:dyDescent="0.25">
      <c r="A93" s="17">
        <v>31</v>
      </c>
      <c r="B93" s="17">
        <v>18</v>
      </c>
      <c r="C93" s="17">
        <v>1</v>
      </c>
      <c r="D93" s="17" t="s">
        <v>29</v>
      </c>
      <c r="E93" s="18" t="s">
        <v>275</v>
      </c>
      <c r="F93" s="17">
        <v>1.5</v>
      </c>
      <c r="G93" s="10">
        <f>+F93-O93/5</f>
        <v>1</v>
      </c>
      <c r="H93" s="11">
        <f>G93*7%</f>
        <v>7.0000000000000007E-2</v>
      </c>
      <c r="I93" s="11">
        <f>G93+H93</f>
        <v>1.07</v>
      </c>
      <c r="J93" s="17">
        <v>32</v>
      </c>
      <c r="K93" s="7">
        <f>I93*J93</f>
        <v>34.24</v>
      </c>
      <c r="L93" s="10" t="s">
        <v>32</v>
      </c>
      <c r="M93" s="17">
        <v>1</v>
      </c>
      <c r="N93" s="17">
        <v>2.5</v>
      </c>
      <c r="O93" s="13">
        <v>2.5</v>
      </c>
      <c r="P93" s="13">
        <v>75</v>
      </c>
      <c r="Q93" s="9">
        <f>N93*P93</f>
        <v>187.5</v>
      </c>
      <c r="R93" s="7">
        <f>G93*13</f>
        <v>13</v>
      </c>
      <c r="S93" s="7">
        <f>+R93+Q93+K93</f>
        <v>234.74</v>
      </c>
      <c r="T93" s="7">
        <f>S93+S94</f>
        <v>234.74</v>
      </c>
      <c r="U93" s="7">
        <f>T93/C93</f>
        <v>234.74</v>
      </c>
      <c r="X93" s="17">
        <f>U93*1.8</f>
        <v>422.53200000000004</v>
      </c>
      <c r="Y93" s="17">
        <v>419</v>
      </c>
      <c r="Z93" s="17">
        <f>Y93*8</f>
        <v>3352</v>
      </c>
      <c r="AA93" s="17">
        <f>Y93*3.5</f>
        <v>1466.5</v>
      </c>
      <c r="AB93" s="17">
        <f>Y93*0.9</f>
        <v>377.1</v>
      </c>
    </row>
    <row r="94" spans="1:28" s="17" customFormat="1" x14ac:dyDescent="0.25">
      <c r="E94" s="41"/>
      <c r="G94" s="10">
        <f>+F94-O94/5</f>
        <v>0</v>
      </c>
      <c r="H94" s="11">
        <f>G94*7%</f>
        <v>0</v>
      </c>
      <c r="I94" s="11">
        <f>G94+H94</f>
        <v>0</v>
      </c>
      <c r="J94" s="13">
        <v>32</v>
      </c>
      <c r="K94" s="7">
        <f>I94*J94</f>
        <v>0</v>
      </c>
      <c r="L94" s="5"/>
      <c r="M94" s="13"/>
      <c r="P94" s="13"/>
      <c r="Q94" s="9">
        <f>N94*P94</f>
        <v>0</v>
      </c>
      <c r="R94" s="7">
        <f>G94*13</f>
        <v>0</v>
      </c>
      <c r="S94" s="7">
        <f>+R94+Q94+K94</f>
        <v>0</v>
      </c>
      <c r="U94" s="7" t="e">
        <f>T94/C94</f>
        <v>#DIV/0!</v>
      </c>
      <c r="X94" s="17" t="e">
        <f>U94*1.8</f>
        <v>#DIV/0!</v>
      </c>
      <c r="Z94" s="17">
        <f>Y94*8</f>
        <v>0</v>
      </c>
      <c r="AA94" s="17">
        <f>Y94*3.5</f>
        <v>0</v>
      </c>
      <c r="AB94" s="17">
        <f>Y94*0.9</f>
        <v>0</v>
      </c>
    </row>
    <row r="96" spans="1:28" s="17" customFormat="1" x14ac:dyDescent="0.25">
      <c r="A96" s="17">
        <v>32</v>
      </c>
      <c r="B96" s="17">
        <v>18</v>
      </c>
      <c r="C96" s="17">
        <v>1</v>
      </c>
      <c r="D96" s="17" t="s">
        <v>29</v>
      </c>
      <c r="E96" s="18" t="s">
        <v>276</v>
      </c>
      <c r="F96" s="17">
        <v>1.5</v>
      </c>
      <c r="G96" s="10">
        <f>+F96-O96/5</f>
        <v>0.9</v>
      </c>
      <c r="H96" s="11">
        <f>G96*7%</f>
        <v>6.3000000000000014E-2</v>
      </c>
      <c r="I96" s="11">
        <f>G96+H96</f>
        <v>0.96300000000000008</v>
      </c>
      <c r="J96" s="17">
        <v>32</v>
      </c>
      <c r="K96" s="7">
        <f>I96*J96</f>
        <v>30.816000000000003</v>
      </c>
      <c r="L96" s="10" t="s">
        <v>32</v>
      </c>
      <c r="M96" s="17">
        <v>1</v>
      </c>
      <c r="N96" s="17">
        <v>3</v>
      </c>
      <c r="O96" s="13">
        <v>3</v>
      </c>
      <c r="P96" s="13">
        <v>75</v>
      </c>
      <c r="Q96" s="9">
        <f>N96*P96</f>
        <v>225</v>
      </c>
      <c r="R96" s="7">
        <f>G96*13</f>
        <v>11.700000000000001</v>
      </c>
      <c r="S96" s="7">
        <f>+R96+Q96+K96</f>
        <v>267.51599999999996</v>
      </c>
      <c r="T96" s="7">
        <f>S96+S97</f>
        <v>267.51599999999996</v>
      </c>
      <c r="U96" s="7">
        <f>T96/C96</f>
        <v>267.51599999999996</v>
      </c>
      <c r="X96" s="17">
        <f>U96*1.8</f>
        <v>481.52879999999993</v>
      </c>
      <c r="Y96" s="17">
        <v>479</v>
      </c>
      <c r="Z96" s="17">
        <f>Y96*8</f>
        <v>3832</v>
      </c>
      <c r="AA96" s="17">
        <f>Y96*3.5</f>
        <v>1676.5</v>
      </c>
      <c r="AB96" s="17">
        <f>Y96*0.9</f>
        <v>431.1</v>
      </c>
    </row>
    <row r="97" spans="1:28" s="17" customFormat="1" x14ac:dyDescent="0.25">
      <c r="E97" s="41"/>
      <c r="G97" s="10">
        <f>+F97-O97/5</f>
        <v>0</v>
      </c>
      <c r="H97" s="11">
        <f>G97*7%</f>
        <v>0</v>
      </c>
      <c r="I97" s="11">
        <f>G97+H97</f>
        <v>0</v>
      </c>
      <c r="J97" s="13">
        <v>32</v>
      </c>
      <c r="K97" s="7">
        <f>I97*J97</f>
        <v>0</v>
      </c>
      <c r="L97" s="5"/>
      <c r="M97" s="13"/>
      <c r="P97" s="13"/>
      <c r="Q97" s="9">
        <f>N97*P97</f>
        <v>0</v>
      </c>
      <c r="R97" s="7">
        <f>G97*13</f>
        <v>0</v>
      </c>
      <c r="S97" s="7">
        <f>+R97+Q97+K97</f>
        <v>0</v>
      </c>
      <c r="U97" s="7" t="e">
        <f>T97/C97</f>
        <v>#DIV/0!</v>
      </c>
      <c r="X97" s="17" t="e">
        <f>U97*1.8</f>
        <v>#DIV/0!</v>
      </c>
      <c r="Z97" s="17">
        <f>Y97*8</f>
        <v>0</v>
      </c>
      <c r="AA97" s="17">
        <f>Y97*3.5</f>
        <v>0</v>
      </c>
      <c r="AB97" s="17">
        <f>Y97*0.9</f>
        <v>0</v>
      </c>
    </row>
    <row r="99" spans="1:28" s="12" customFormat="1" x14ac:dyDescent="0.25">
      <c r="A99" s="12">
        <v>33</v>
      </c>
      <c r="B99" s="12">
        <v>925</v>
      </c>
      <c r="C99" s="12">
        <v>1</v>
      </c>
      <c r="D99" s="12" t="s">
        <v>141</v>
      </c>
      <c r="E99" s="12" t="s">
        <v>277</v>
      </c>
      <c r="F99" s="12">
        <v>1</v>
      </c>
      <c r="G99" s="48">
        <f>+F99-O99/5</f>
        <v>0.95</v>
      </c>
      <c r="H99" s="49">
        <f>G99*7%</f>
        <v>6.6500000000000004E-2</v>
      </c>
      <c r="I99" s="49">
        <f>G99+H99</f>
        <v>1.0165</v>
      </c>
      <c r="J99" s="12">
        <v>1</v>
      </c>
      <c r="K99" s="50">
        <f>I99*J99</f>
        <v>1.0165</v>
      </c>
      <c r="L99" s="48" t="s">
        <v>32</v>
      </c>
      <c r="M99" s="12">
        <v>1</v>
      </c>
      <c r="N99" s="12">
        <v>0.25</v>
      </c>
      <c r="O99" s="51">
        <v>0.25</v>
      </c>
      <c r="P99" s="51">
        <v>50</v>
      </c>
      <c r="Q99" s="52">
        <f>N99*P99</f>
        <v>12.5</v>
      </c>
      <c r="R99" s="50">
        <f>G99*6</f>
        <v>5.6999999999999993</v>
      </c>
      <c r="S99" s="50">
        <f>+R99+Q99+K99</f>
        <v>19.2165</v>
      </c>
      <c r="T99" s="50">
        <f>S99+S100</f>
        <v>19.2165</v>
      </c>
      <c r="U99" s="50">
        <f>T99/C99</f>
        <v>19.2165</v>
      </c>
      <c r="X99" s="17">
        <f>U99*2</f>
        <v>38.433</v>
      </c>
      <c r="Y99" s="12">
        <v>39</v>
      </c>
      <c r="Z99" s="12">
        <f>Y99*8</f>
        <v>312</v>
      </c>
      <c r="AA99" s="12">
        <f>Y99*3.5</f>
        <v>136.5</v>
      </c>
      <c r="AB99" s="12">
        <f>Y99*0.9</f>
        <v>35.1</v>
      </c>
    </row>
    <row r="100" spans="1:28" s="18" customFormat="1" x14ac:dyDescent="0.25">
      <c r="E100" s="17"/>
      <c r="G100" s="5">
        <f>+F100-O100/5</f>
        <v>0</v>
      </c>
      <c r="H100" s="6">
        <f>G100*7%</f>
        <v>0</v>
      </c>
      <c r="I100" s="6">
        <f>G100+H100</f>
        <v>0</v>
      </c>
      <c r="J100" s="18">
        <v>1</v>
      </c>
      <c r="K100" s="7">
        <f>I100*J100</f>
        <v>0</v>
      </c>
      <c r="L100" s="10"/>
      <c r="M100" s="23"/>
      <c r="Q100" s="9">
        <f>N100*P100</f>
        <v>0</v>
      </c>
      <c r="R100" s="8">
        <f>G100*6</f>
        <v>0</v>
      </c>
      <c r="S100" s="8">
        <f>+R100+Q100+K100</f>
        <v>0</v>
      </c>
      <c r="U100" s="8" t="e">
        <f>T100/C100</f>
        <v>#DIV/0!</v>
      </c>
      <c r="X100" s="17" t="e">
        <f>U100*1.8</f>
        <v>#DIV/0!</v>
      </c>
      <c r="Y100" s="18">
        <v>0</v>
      </c>
      <c r="Z100" s="18">
        <f>Y100*8</f>
        <v>0</v>
      </c>
      <c r="AA100" s="18">
        <f>Y100*3.5</f>
        <v>0</v>
      </c>
      <c r="AB100" s="18">
        <f>Y100*0.9</f>
        <v>0</v>
      </c>
    </row>
    <row r="102" spans="1:28" s="18" customFormat="1" x14ac:dyDescent="0.25">
      <c r="A102" s="17">
        <v>34</v>
      </c>
      <c r="B102" s="18">
        <v>925</v>
      </c>
      <c r="C102" s="18">
        <v>1</v>
      </c>
      <c r="D102" s="18" t="s">
        <v>141</v>
      </c>
      <c r="E102" s="17" t="s">
        <v>278</v>
      </c>
      <c r="F102" s="18">
        <v>1</v>
      </c>
      <c r="G102" s="5">
        <f>+F102-O102/5</f>
        <v>0.9</v>
      </c>
      <c r="H102" s="6">
        <f>G102*7%</f>
        <v>6.3000000000000014E-2</v>
      </c>
      <c r="I102" s="6">
        <f>G102+H102</f>
        <v>0.96300000000000008</v>
      </c>
      <c r="J102" s="18">
        <v>1</v>
      </c>
      <c r="K102" s="7">
        <f>I102*J102</f>
        <v>0.96300000000000008</v>
      </c>
      <c r="L102" s="10" t="s">
        <v>32</v>
      </c>
      <c r="M102" s="18">
        <v>1</v>
      </c>
      <c r="N102" s="18">
        <v>0.5</v>
      </c>
      <c r="O102" s="13">
        <v>0.5</v>
      </c>
      <c r="P102" s="13">
        <v>50</v>
      </c>
      <c r="Q102" s="9">
        <f>N102*P102</f>
        <v>25</v>
      </c>
      <c r="R102" s="8">
        <f>G102*6</f>
        <v>5.4</v>
      </c>
      <c r="S102" s="8">
        <f>+R102+Q102+K102</f>
        <v>31.363</v>
      </c>
      <c r="T102" s="8">
        <f>S102+S103</f>
        <v>31.363</v>
      </c>
      <c r="U102" s="8">
        <f>T102/C102</f>
        <v>31.363</v>
      </c>
      <c r="X102" s="17">
        <f>U102*2</f>
        <v>62.725999999999999</v>
      </c>
      <c r="Y102" s="18">
        <v>59</v>
      </c>
      <c r="Z102" s="18">
        <f>Y102*8</f>
        <v>472</v>
      </c>
      <c r="AA102" s="18">
        <f>Y102*3.5</f>
        <v>206.5</v>
      </c>
      <c r="AB102" s="18">
        <f>Y102*0.9</f>
        <v>53.1</v>
      </c>
    </row>
    <row r="103" spans="1:28" s="18" customFormat="1" x14ac:dyDescent="0.25">
      <c r="E103" s="17"/>
      <c r="G103" s="5">
        <f>+F103-O103/5</f>
        <v>0</v>
      </c>
      <c r="H103" s="6">
        <f>G103*7%</f>
        <v>0</v>
      </c>
      <c r="I103" s="6">
        <f>G103+H103</f>
        <v>0</v>
      </c>
      <c r="J103" s="18">
        <v>1</v>
      </c>
      <c r="K103" s="7">
        <f>I103*J103</f>
        <v>0</v>
      </c>
      <c r="L103" s="10"/>
      <c r="M103" s="23"/>
      <c r="Q103" s="9">
        <f>N103*P103</f>
        <v>0</v>
      </c>
      <c r="R103" s="8">
        <f>G103*6</f>
        <v>0</v>
      </c>
      <c r="S103" s="8">
        <f>+R103+Q103+K103</f>
        <v>0</v>
      </c>
      <c r="U103" s="8" t="e">
        <f>T103/C103</f>
        <v>#DIV/0!</v>
      </c>
      <c r="X103" s="17" t="e">
        <f>U103*1.8</f>
        <v>#DIV/0!</v>
      </c>
      <c r="Y103" s="18">
        <v>0</v>
      </c>
      <c r="Z103" s="18">
        <f>Y103*8</f>
        <v>0</v>
      </c>
      <c r="AA103" s="18">
        <f>Y103*3.5</f>
        <v>0</v>
      </c>
      <c r="AB103" s="18">
        <f>Y103*0.9</f>
        <v>0</v>
      </c>
    </row>
    <row r="105" spans="1:28" s="18" customFormat="1" x14ac:dyDescent="0.25">
      <c r="A105" s="17">
        <v>35</v>
      </c>
      <c r="B105" s="18">
        <v>925</v>
      </c>
      <c r="C105" s="18">
        <v>1</v>
      </c>
      <c r="D105" s="18" t="s">
        <v>141</v>
      </c>
      <c r="E105" s="17" t="s">
        <v>279</v>
      </c>
      <c r="F105" s="18">
        <v>1</v>
      </c>
      <c r="G105" s="5">
        <f>+F105-O105/5</f>
        <v>0.85</v>
      </c>
      <c r="H105" s="6">
        <f>G105*7%</f>
        <v>5.9500000000000004E-2</v>
      </c>
      <c r="I105" s="6">
        <f>G105+H105</f>
        <v>0.90949999999999998</v>
      </c>
      <c r="J105" s="18">
        <v>1</v>
      </c>
      <c r="K105" s="7">
        <f>I105*J105</f>
        <v>0.90949999999999998</v>
      </c>
      <c r="L105" s="10" t="s">
        <v>32</v>
      </c>
      <c r="M105" s="18">
        <v>1</v>
      </c>
      <c r="N105" s="18">
        <v>0.75</v>
      </c>
      <c r="O105" s="13">
        <v>0.75</v>
      </c>
      <c r="P105" s="13">
        <v>60</v>
      </c>
      <c r="Q105" s="9">
        <f>N105*P105</f>
        <v>45</v>
      </c>
      <c r="R105" s="8">
        <f>G105*6</f>
        <v>5.0999999999999996</v>
      </c>
      <c r="S105" s="8">
        <f>+R105+Q105+K105</f>
        <v>51.009500000000003</v>
      </c>
      <c r="T105" s="8">
        <f>S105+S106</f>
        <v>51.009500000000003</v>
      </c>
      <c r="U105" s="8">
        <f>T105/C105</f>
        <v>51.009500000000003</v>
      </c>
      <c r="X105" s="17">
        <f>U105*2</f>
        <v>102.01900000000001</v>
      </c>
      <c r="Y105" s="18">
        <v>99</v>
      </c>
      <c r="Z105" s="18">
        <f>Y105*8</f>
        <v>792</v>
      </c>
      <c r="AA105" s="18">
        <f>Y105*3.5</f>
        <v>346.5</v>
      </c>
      <c r="AB105" s="18">
        <f>Y105*0.9</f>
        <v>89.100000000000009</v>
      </c>
    </row>
    <row r="106" spans="1:28" s="18" customFormat="1" x14ac:dyDescent="0.25">
      <c r="E106" s="17"/>
      <c r="G106" s="5">
        <f>+F106-O106/5</f>
        <v>0</v>
      </c>
      <c r="H106" s="6">
        <f>G106*7%</f>
        <v>0</v>
      </c>
      <c r="I106" s="6">
        <f>G106+H106</f>
        <v>0</v>
      </c>
      <c r="J106" s="18">
        <v>1</v>
      </c>
      <c r="K106" s="7">
        <f>I106*J106</f>
        <v>0</v>
      </c>
      <c r="L106" s="10"/>
      <c r="M106" s="23"/>
      <c r="Q106" s="9">
        <f>N106*P106</f>
        <v>0</v>
      </c>
      <c r="R106" s="8">
        <f>G106*6</f>
        <v>0</v>
      </c>
      <c r="S106" s="8">
        <f>+R106+Q106+K106</f>
        <v>0</v>
      </c>
      <c r="U106" s="8" t="e">
        <f>T106/C106</f>
        <v>#DIV/0!</v>
      </c>
      <c r="X106" s="17" t="e">
        <f>U106*1.8</f>
        <v>#DIV/0!</v>
      </c>
      <c r="Y106" s="18">
        <v>0</v>
      </c>
      <c r="Z106" s="18">
        <f>Y106*8</f>
        <v>0</v>
      </c>
      <c r="AA106" s="18">
        <f>Y106*3.5</f>
        <v>0</v>
      </c>
      <c r="AB106" s="18">
        <f>Y106*0.9</f>
        <v>0</v>
      </c>
    </row>
    <row r="108" spans="1:28" s="18" customFormat="1" x14ac:dyDescent="0.25">
      <c r="A108" s="17">
        <v>36</v>
      </c>
      <c r="B108" s="18">
        <v>925</v>
      </c>
      <c r="C108" s="18">
        <v>1</v>
      </c>
      <c r="D108" s="18" t="s">
        <v>141</v>
      </c>
      <c r="E108" s="17" t="s">
        <v>280</v>
      </c>
      <c r="F108" s="18">
        <v>1</v>
      </c>
      <c r="G108" s="5">
        <f>+F108-O108/5</f>
        <v>0.8</v>
      </c>
      <c r="H108" s="6">
        <f>G108*7%</f>
        <v>5.6000000000000008E-2</v>
      </c>
      <c r="I108" s="6">
        <f>G108+H108</f>
        <v>0.85600000000000009</v>
      </c>
      <c r="J108" s="18">
        <v>1</v>
      </c>
      <c r="K108" s="7">
        <f>I108*J108</f>
        <v>0.85600000000000009</v>
      </c>
      <c r="L108" s="10" t="s">
        <v>32</v>
      </c>
      <c r="M108" s="18">
        <v>1</v>
      </c>
      <c r="N108" s="18">
        <v>1</v>
      </c>
      <c r="O108" s="13">
        <v>1</v>
      </c>
      <c r="P108" s="13">
        <v>60</v>
      </c>
      <c r="Q108" s="9">
        <f>N108*P108</f>
        <v>60</v>
      </c>
      <c r="R108" s="8">
        <f>G108*6</f>
        <v>4.8000000000000007</v>
      </c>
      <c r="S108" s="8">
        <f>+R108+Q108+K108</f>
        <v>65.655999999999992</v>
      </c>
      <c r="T108" s="8">
        <f>S108+S109</f>
        <v>65.655999999999992</v>
      </c>
      <c r="U108" s="8">
        <f>T108/C108</f>
        <v>65.655999999999992</v>
      </c>
      <c r="X108" s="17">
        <f>U108*2</f>
        <v>131.31199999999998</v>
      </c>
      <c r="Y108" s="18">
        <v>129</v>
      </c>
      <c r="Z108" s="18">
        <f>Y108*8</f>
        <v>1032</v>
      </c>
      <c r="AA108" s="18">
        <f>Y108*3.5</f>
        <v>451.5</v>
      </c>
      <c r="AB108" s="18">
        <f>Y108*0.9</f>
        <v>116.10000000000001</v>
      </c>
    </row>
    <row r="109" spans="1:28" s="18" customFormat="1" x14ac:dyDescent="0.25">
      <c r="E109" s="17"/>
      <c r="G109" s="5">
        <f>+F109-O109/5</f>
        <v>0</v>
      </c>
      <c r="H109" s="6">
        <f>G109*7%</f>
        <v>0</v>
      </c>
      <c r="I109" s="6">
        <f>G109+H109</f>
        <v>0</v>
      </c>
      <c r="J109" s="18">
        <v>1</v>
      </c>
      <c r="K109" s="7">
        <f>I109*J109</f>
        <v>0</v>
      </c>
      <c r="L109" s="10"/>
      <c r="M109" s="23"/>
      <c r="Q109" s="9">
        <f>N109*P109</f>
        <v>0</v>
      </c>
      <c r="R109" s="8">
        <f>G109*6</f>
        <v>0</v>
      </c>
      <c r="S109" s="8">
        <f>+R109+Q109+K109</f>
        <v>0</v>
      </c>
      <c r="U109" s="8" t="e">
        <f>T109/C109</f>
        <v>#DIV/0!</v>
      </c>
      <c r="X109" s="17" t="e">
        <f>U109*1.8</f>
        <v>#DIV/0!</v>
      </c>
      <c r="Y109" s="18">
        <v>0</v>
      </c>
      <c r="Z109" s="18">
        <f>Y109*8</f>
        <v>0</v>
      </c>
      <c r="AA109" s="18">
        <f>Y109*3.5</f>
        <v>0</v>
      </c>
      <c r="AB109" s="18">
        <f>Y109*0.9</f>
        <v>0</v>
      </c>
    </row>
    <row r="111" spans="1:28" s="18" customFormat="1" x14ac:dyDescent="0.25">
      <c r="A111" s="17">
        <v>37</v>
      </c>
      <c r="B111" s="18">
        <v>925</v>
      </c>
      <c r="C111" s="18">
        <v>1</v>
      </c>
      <c r="D111" s="18" t="s">
        <v>141</v>
      </c>
      <c r="E111" s="17" t="s">
        <v>281</v>
      </c>
      <c r="F111" s="18">
        <v>1</v>
      </c>
      <c r="G111" s="5">
        <f>+F111-O111/5</f>
        <v>0.7</v>
      </c>
      <c r="H111" s="6">
        <f>G111*7%</f>
        <v>4.9000000000000002E-2</v>
      </c>
      <c r="I111" s="6">
        <f>G111+H111</f>
        <v>0.749</v>
      </c>
      <c r="J111" s="18">
        <v>1</v>
      </c>
      <c r="K111" s="7">
        <f>I111*J111</f>
        <v>0.749</v>
      </c>
      <c r="L111" s="10" t="s">
        <v>32</v>
      </c>
      <c r="M111" s="18">
        <v>1</v>
      </c>
      <c r="N111" s="18">
        <v>1.5</v>
      </c>
      <c r="O111" s="13">
        <v>1.5</v>
      </c>
      <c r="P111" s="13">
        <v>60</v>
      </c>
      <c r="Q111" s="9">
        <f>N111*P111</f>
        <v>90</v>
      </c>
      <c r="R111" s="8">
        <f>G111*6</f>
        <v>4.1999999999999993</v>
      </c>
      <c r="S111" s="8">
        <f>+R111+Q111+K111</f>
        <v>94.948999999999998</v>
      </c>
      <c r="T111" s="8">
        <f>S111+S112</f>
        <v>94.948999999999998</v>
      </c>
      <c r="U111" s="8">
        <f>T111/C111</f>
        <v>94.948999999999998</v>
      </c>
      <c r="X111" s="17">
        <f>U111*2</f>
        <v>189.898</v>
      </c>
      <c r="Y111" s="18">
        <v>189</v>
      </c>
      <c r="Z111" s="18">
        <f>Y111*8</f>
        <v>1512</v>
      </c>
      <c r="AA111" s="18">
        <f>Y111*3.5</f>
        <v>661.5</v>
      </c>
      <c r="AB111" s="18">
        <f>Y111*0.9</f>
        <v>170.1</v>
      </c>
    </row>
    <row r="112" spans="1:28" s="18" customFormat="1" x14ac:dyDescent="0.25">
      <c r="E112" s="17"/>
      <c r="G112" s="5">
        <f>+F112-O112/5</f>
        <v>0</v>
      </c>
      <c r="H112" s="6">
        <f>G112*7%</f>
        <v>0</v>
      </c>
      <c r="I112" s="6">
        <f>G112+H112</f>
        <v>0</v>
      </c>
      <c r="J112" s="18">
        <v>1</v>
      </c>
      <c r="K112" s="7">
        <f>I112*J112</f>
        <v>0</v>
      </c>
      <c r="L112" s="10"/>
      <c r="M112" s="23"/>
      <c r="Q112" s="9">
        <f>N112*P112</f>
        <v>0</v>
      </c>
      <c r="R112" s="8">
        <f>G112*6</f>
        <v>0</v>
      </c>
      <c r="S112" s="8">
        <f>+R112+Q112+K112</f>
        <v>0</v>
      </c>
      <c r="U112" s="8" t="e">
        <f>T112/C112</f>
        <v>#DIV/0!</v>
      </c>
      <c r="X112" s="17" t="e">
        <f>U112*1.8</f>
        <v>#DIV/0!</v>
      </c>
      <c r="Y112" s="18">
        <v>0</v>
      </c>
      <c r="Z112" s="18">
        <f>Y112*8</f>
        <v>0</v>
      </c>
      <c r="AA112" s="18">
        <f>Y112*3.5</f>
        <v>0</v>
      </c>
      <c r="AB112" s="18">
        <f>Y112*0.9</f>
        <v>0</v>
      </c>
    </row>
    <row r="114" spans="1:28" s="18" customFormat="1" x14ac:dyDescent="0.25">
      <c r="A114" s="17">
        <v>38</v>
      </c>
      <c r="B114" s="18">
        <v>925</v>
      </c>
      <c r="C114" s="18">
        <v>1</v>
      </c>
      <c r="D114" s="18" t="s">
        <v>141</v>
      </c>
      <c r="E114" s="17" t="s">
        <v>282</v>
      </c>
      <c r="F114" s="18">
        <v>1</v>
      </c>
      <c r="G114" s="5">
        <f>+F114-O114/5</f>
        <v>0.6</v>
      </c>
      <c r="H114" s="6">
        <f>G114*7%</f>
        <v>4.2000000000000003E-2</v>
      </c>
      <c r="I114" s="6">
        <f>G114+H114</f>
        <v>0.64200000000000002</v>
      </c>
      <c r="J114" s="18">
        <v>1</v>
      </c>
      <c r="K114" s="7">
        <f>I114*J114</f>
        <v>0.64200000000000002</v>
      </c>
      <c r="L114" s="10" t="s">
        <v>32</v>
      </c>
      <c r="M114" s="18">
        <v>1</v>
      </c>
      <c r="N114" s="18">
        <v>2</v>
      </c>
      <c r="O114" s="13">
        <v>2</v>
      </c>
      <c r="P114" s="13">
        <v>70</v>
      </c>
      <c r="Q114" s="9">
        <f>N114*P114</f>
        <v>140</v>
      </c>
      <c r="R114" s="8">
        <f>G114*6</f>
        <v>3.5999999999999996</v>
      </c>
      <c r="S114" s="8">
        <f>+R114+Q114+K114</f>
        <v>144.24199999999999</v>
      </c>
      <c r="T114" s="8">
        <f>S114+S115</f>
        <v>144.24199999999999</v>
      </c>
      <c r="U114" s="8">
        <f>T114/C114</f>
        <v>144.24199999999999</v>
      </c>
      <c r="X114" s="17">
        <f>U114*1.8</f>
        <v>259.63560000000001</v>
      </c>
      <c r="Y114" s="18">
        <v>259</v>
      </c>
      <c r="Z114" s="18">
        <f>Y114*8</f>
        <v>2072</v>
      </c>
      <c r="AA114" s="18">
        <f>Y114*3.5</f>
        <v>906.5</v>
      </c>
      <c r="AB114" s="18">
        <f>Y114*0.9</f>
        <v>233.1</v>
      </c>
    </row>
    <row r="115" spans="1:28" s="18" customFormat="1" x14ac:dyDescent="0.25">
      <c r="E115" s="17"/>
      <c r="G115" s="5">
        <f>+F115-O115/5</f>
        <v>0</v>
      </c>
      <c r="H115" s="6">
        <f>G115*7%</f>
        <v>0</v>
      </c>
      <c r="I115" s="6">
        <f>G115+H115</f>
        <v>0</v>
      </c>
      <c r="J115" s="18">
        <v>1</v>
      </c>
      <c r="K115" s="7">
        <f>I115*J115</f>
        <v>0</v>
      </c>
      <c r="L115" s="10"/>
      <c r="M115" s="23"/>
      <c r="Q115" s="9">
        <f>N115*P115</f>
        <v>0</v>
      </c>
      <c r="R115" s="8">
        <f>G115*6</f>
        <v>0</v>
      </c>
      <c r="S115" s="8">
        <f>+R115+Q115+K115</f>
        <v>0</v>
      </c>
      <c r="U115" s="8" t="e">
        <f>T115/C115</f>
        <v>#DIV/0!</v>
      </c>
      <c r="X115" s="17" t="e">
        <f>U115*1.8</f>
        <v>#DIV/0!</v>
      </c>
      <c r="Y115" s="18">
        <v>0</v>
      </c>
      <c r="Z115" s="18">
        <f>Y115*8</f>
        <v>0</v>
      </c>
      <c r="AA115" s="18">
        <f>Y115*3.5</f>
        <v>0</v>
      </c>
      <c r="AB115" s="18">
        <f>Y115*0.9</f>
        <v>0</v>
      </c>
    </row>
    <row r="117" spans="1:28" s="18" customFormat="1" x14ac:dyDescent="0.25">
      <c r="A117" s="17">
        <v>39</v>
      </c>
      <c r="B117" s="18">
        <v>925</v>
      </c>
      <c r="C117" s="18">
        <v>1</v>
      </c>
      <c r="D117" s="18" t="s">
        <v>141</v>
      </c>
      <c r="E117" s="17" t="s">
        <v>283</v>
      </c>
      <c r="F117" s="18">
        <v>1</v>
      </c>
      <c r="G117" s="5">
        <f>+F117-O117/5</f>
        <v>0.5</v>
      </c>
      <c r="H117" s="6">
        <f>G117*7%</f>
        <v>3.5000000000000003E-2</v>
      </c>
      <c r="I117" s="6">
        <f>G117+H117</f>
        <v>0.53500000000000003</v>
      </c>
      <c r="J117" s="18">
        <v>1</v>
      </c>
      <c r="K117" s="7">
        <f>I117*J117</f>
        <v>0.53500000000000003</v>
      </c>
      <c r="L117" s="10" t="s">
        <v>32</v>
      </c>
      <c r="M117" s="18">
        <v>1</v>
      </c>
      <c r="N117" s="18">
        <v>2.5</v>
      </c>
      <c r="O117" s="13">
        <v>2.5</v>
      </c>
      <c r="P117" s="13">
        <v>75</v>
      </c>
      <c r="Q117" s="9">
        <f>N117*P117</f>
        <v>187.5</v>
      </c>
      <c r="R117" s="8">
        <f>G117*6</f>
        <v>3</v>
      </c>
      <c r="S117" s="8">
        <f>+R117+Q117+K117</f>
        <v>191.035</v>
      </c>
      <c r="T117" s="8">
        <f>S117+S118</f>
        <v>191.035</v>
      </c>
      <c r="U117" s="8">
        <f>T117/C117</f>
        <v>191.035</v>
      </c>
      <c r="X117" s="17">
        <f>U117*1.8</f>
        <v>343.863</v>
      </c>
      <c r="Y117" s="18">
        <v>339</v>
      </c>
      <c r="Z117" s="18">
        <f>Y117*8</f>
        <v>2712</v>
      </c>
      <c r="AA117" s="18">
        <f>Y117*3.5</f>
        <v>1186.5</v>
      </c>
      <c r="AB117" s="18">
        <f>Y117*0.9</f>
        <v>305.10000000000002</v>
      </c>
    </row>
    <row r="118" spans="1:28" s="18" customFormat="1" x14ac:dyDescent="0.25">
      <c r="E118" s="17"/>
      <c r="G118" s="5">
        <f>+F118-O118/5</f>
        <v>0</v>
      </c>
      <c r="H118" s="6">
        <f>G118*7%</f>
        <v>0</v>
      </c>
      <c r="I118" s="6">
        <f>G118+H118</f>
        <v>0</v>
      </c>
      <c r="J118" s="18">
        <v>1</v>
      </c>
      <c r="K118" s="7">
        <f>I118*J118</f>
        <v>0</v>
      </c>
      <c r="L118" s="10"/>
      <c r="M118" s="23"/>
      <c r="Q118" s="9">
        <f>N118*P118</f>
        <v>0</v>
      </c>
      <c r="R118" s="8">
        <f>G118*6</f>
        <v>0</v>
      </c>
      <c r="S118" s="8">
        <f>+R118+Q118+K118</f>
        <v>0</v>
      </c>
      <c r="U118" s="8" t="e">
        <f>T118/C118</f>
        <v>#DIV/0!</v>
      </c>
      <c r="X118" s="17" t="e">
        <f>U118*1.8</f>
        <v>#DIV/0!</v>
      </c>
      <c r="Y118" s="18">
        <v>0</v>
      </c>
      <c r="Z118" s="18">
        <f>Y118*8</f>
        <v>0</v>
      </c>
      <c r="AA118" s="18">
        <f>Y118*3.5</f>
        <v>0</v>
      </c>
      <c r="AB118" s="18">
        <f>Y118*0.9</f>
        <v>0</v>
      </c>
    </row>
    <row r="120" spans="1:28" s="18" customFormat="1" x14ac:dyDescent="0.25">
      <c r="A120" s="17">
        <v>40</v>
      </c>
      <c r="B120" s="18">
        <v>925</v>
      </c>
      <c r="C120" s="18">
        <v>1</v>
      </c>
      <c r="D120" s="18" t="s">
        <v>141</v>
      </c>
      <c r="E120" s="17" t="s">
        <v>284</v>
      </c>
      <c r="F120" s="18">
        <v>1</v>
      </c>
      <c r="G120" s="5">
        <f>+F120-O120/5</f>
        <v>0.4</v>
      </c>
      <c r="H120" s="6">
        <f>G120*7%</f>
        <v>2.8000000000000004E-2</v>
      </c>
      <c r="I120" s="6">
        <f>G120+H120</f>
        <v>0.42800000000000005</v>
      </c>
      <c r="J120" s="18">
        <v>1</v>
      </c>
      <c r="K120" s="7">
        <f>I120*J120</f>
        <v>0.42800000000000005</v>
      </c>
      <c r="L120" s="10" t="s">
        <v>32</v>
      </c>
      <c r="M120" s="18">
        <v>1</v>
      </c>
      <c r="N120" s="18">
        <v>3</v>
      </c>
      <c r="O120" s="13">
        <v>3</v>
      </c>
      <c r="P120" s="13">
        <v>75</v>
      </c>
      <c r="Q120" s="9">
        <f>N120*P120</f>
        <v>225</v>
      </c>
      <c r="R120" s="8">
        <f>G120*6</f>
        <v>2.4000000000000004</v>
      </c>
      <c r="S120" s="8">
        <f>+R120+Q120+K120</f>
        <v>227.828</v>
      </c>
      <c r="T120" s="8">
        <f>S120+S121</f>
        <v>227.828</v>
      </c>
      <c r="U120" s="8">
        <f>T120/C120</f>
        <v>227.828</v>
      </c>
      <c r="X120" s="17">
        <f>U120*1.8</f>
        <v>410.09039999999999</v>
      </c>
      <c r="Y120" s="18">
        <v>409</v>
      </c>
      <c r="Z120" s="18">
        <f>Y120*8</f>
        <v>3272</v>
      </c>
      <c r="AA120" s="18">
        <f>Y120*3.5</f>
        <v>1431.5</v>
      </c>
      <c r="AB120" s="18">
        <f>Y120*0.9</f>
        <v>368.1</v>
      </c>
    </row>
    <row r="121" spans="1:28" s="18" customFormat="1" x14ac:dyDescent="0.25">
      <c r="E121" s="17"/>
      <c r="G121" s="5">
        <f>+F121-O121/5</f>
        <v>0</v>
      </c>
      <c r="H121" s="6">
        <f>G121*7%</f>
        <v>0</v>
      </c>
      <c r="I121" s="6">
        <f>G121+H121</f>
        <v>0</v>
      </c>
      <c r="J121" s="18">
        <v>1</v>
      </c>
      <c r="K121" s="7">
        <f>I121*J121</f>
        <v>0</v>
      </c>
      <c r="L121" s="10"/>
      <c r="M121" s="23"/>
      <c r="Q121" s="9">
        <f>N121*P121</f>
        <v>0</v>
      </c>
      <c r="R121" s="8">
        <f>G121*6</f>
        <v>0</v>
      </c>
      <c r="S121" s="8">
        <f>+R121+Q121+K121</f>
        <v>0</v>
      </c>
      <c r="U121" s="8" t="e">
        <f>T121/C121</f>
        <v>#DIV/0!</v>
      </c>
      <c r="X121" s="17" t="e">
        <f>U121*1.8</f>
        <v>#DIV/0!</v>
      </c>
      <c r="Y121" s="18">
        <v>0</v>
      </c>
      <c r="Z121" s="18">
        <f>Y121*8</f>
        <v>0</v>
      </c>
      <c r="AA121" s="18">
        <f>Y121*3.5</f>
        <v>0</v>
      </c>
      <c r="AB121" s="18">
        <f>Y121*0.9</f>
        <v>0</v>
      </c>
    </row>
    <row r="123" spans="1:28" s="12" customFormat="1" x14ac:dyDescent="0.25">
      <c r="A123" s="12">
        <v>41</v>
      </c>
      <c r="B123" s="12">
        <v>10</v>
      </c>
      <c r="C123" s="12">
        <v>1</v>
      </c>
      <c r="D123" s="12" t="s">
        <v>141</v>
      </c>
      <c r="E123" s="12" t="s">
        <v>285</v>
      </c>
      <c r="F123" s="12">
        <v>1</v>
      </c>
      <c r="G123" s="48">
        <f>+F123-O123/5</f>
        <v>0.95</v>
      </c>
      <c r="H123" s="49">
        <f>G123*7%</f>
        <v>6.6500000000000004E-2</v>
      </c>
      <c r="I123" s="49">
        <f>G123+H123</f>
        <v>1.0165</v>
      </c>
      <c r="J123" s="12">
        <v>18</v>
      </c>
      <c r="K123" s="50">
        <f>I123*J123</f>
        <v>18.297000000000001</v>
      </c>
      <c r="L123" s="48" t="s">
        <v>32</v>
      </c>
      <c r="M123" s="12">
        <v>1</v>
      </c>
      <c r="N123" s="12">
        <v>0.25</v>
      </c>
      <c r="O123" s="51">
        <v>0.25</v>
      </c>
      <c r="P123" s="51">
        <v>50</v>
      </c>
      <c r="Q123" s="52">
        <f>N123*P123</f>
        <v>12.5</v>
      </c>
      <c r="R123" s="50">
        <f>G123*13</f>
        <v>12.35</v>
      </c>
      <c r="S123" s="50">
        <f>+R123+Q123+K123</f>
        <v>43.147000000000006</v>
      </c>
      <c r="T123" s="50">
        <f>S123+S124</f>
        <v>43.147000000000006</v>
      </c>
      <c r="U123" s="50">
        <f>T123/C123</f>
        <v>43.147000000000006</v>
      </c>
      <c r="X123" s="17">
        <f>U123*2</f>
        <v>86.294000000000011</v>
      </c>
      <c r="Y123" s="12">
        <v>89</v>
      </c>
      <c r="Z123" s="12">
        <f>Y123*8</f>
        <v>712</v>
      </c>
      <c r="AA123" s="12">
        <f>Y123*3.5</f>
        <v>311.5</v>
      </c>
      <c r="AB123" s="12">
        <f>Y123*0.9</f>
        <v>80.100000000000009</v>
      </c>
    </row>
    <row r="124" spans="1:28" s="18" customFormat="1" x14ac:dyDescent="0.25">
      <c r="E124" s="17"/>
      <c r="G124" s="5">
        <f>+F124-O124/5</f>
        <v>0</v>
      </c>
      <c r="H124" s="6">
        <f>G124*7%</f>
        <v>0</v>
      </c>
      <c r="I124" s="6">
        <f>G124+H124</f>
        <v>0</v>
      </c>
      <c r="J124" s="18">
        <v>18</v>
      </c>
      <c r="K124" s="7">
        <f>I124*J124</f>
        <v>0</v>
      </c>
      <c r="L124" s="5"/>
      <c r="Q124" s="9">
        <f>N124*P124</f>
        <v>0</v>
      </c>
      <c r="R124" s="8">
        <f>G124*13</f>
        <v>0</v>
      </c>
      <c r="S124" s="8">
        <f>+R124+Q124+K124</f>
        <v>0</v>
      </c>
      <c r="U124" s="8" t="e">
        <f>T124/C124</f>
        <v>#DIV/0!</v>
      </c>
      <c r="X124" s="17" t="e">
        <f>U124*1.8</f>
        <v>#DIV/0!</v>
      </c>
      <c r="Y124" s="18">
        <v>0</v>
      </c>
      <c r="Z124" s="18">
        <f>Y124*8</f>
        <v>0</v>
      </c>
      <c r="AA124" s="18">
        <f>Y124*3.5</f>
        <v>0</v>
      </c>
      <c r="AB124" s="18">
        <f>Y124*0.9</f>
        <v>0</v>
      </c>
    </row>
    <row r="126" spans="1:28" s="18" customFormat="1" x14ac:dyDescent="0.25">
      <c r="A126" s="17">
        <v>42</v>
      </c>
      <c r="B126" s="18">
        <v>10</v>
      </c>
      <c r="C126" s="18">
        <v>1</v>
      </c>
      <c r="D126" s="18" t="s">
        <v>141</v>
      </c>
      <c r="E126" s="18" t="s">
        <v>286</v>
      </c>
      <c r="F126" s="18">
        <v>1</v>
      </c>
      <c r="G126" s="5">
        <f>+F126-O126/5</f>
        <v>0.9</v>
      </c>
      <c r="H126" s="6">
        <f>G126*7%</f>
        <v>6.3000000000000014E-2</v>
      </c>
      <c r="I126" s="6">
        <f>G126+H126</f>
        <v>0.96300000000000008</v>
      </c>
      <c r="J126" s="18">
        <v>18</v>
      </c>
      <c r="K126" s="7">
        <f>I126*J126</f>
        <v>17.334000000000003</v>
      </c>
      <c r="L126" s="10" t="s">
        <v>32</v>
      </c>
      <c r="M126" s="18">
        <v>1</v>
      </c>
      <c r="N126" s="18">
        <v>0.5</v>
      </c>
      <c r="O126" s="13">
        <v>0.5</v>
      </c>
      <c r="P126" s="13">
        <v>50</v>
      </c>
      <c r="Q126" s="9">
        <f>N126*P126</f>
        <v>25</v>
      </c>
      <c r="R126" s="8">
        <f>G126*13</f>
        <v>11.700000000000001</v>
      </c>
      <c r="S126" s="8">
        <f>+R126+Q126+K126</f>
        <v>54.034000000000006</v>
      </c>
      <c r="T126" s="8">
        <f>S126+S127</f>
        <v>54.034000000000006</v>
      </c>
      <c r="U126" s="8">
        <f>T126/C126</f>
        <v>54.034000000000006</v>
      </c>
      <c r="X126" s="17">
        <f>U126*2</f>
        <v>108.06800000000001</v>
      </c>
      <c r="Y126" s="18">
        <v>109</v>
      </c>
      <c r="Z126" s="18">
        <f>Y126*8</f>
        <v>872</v>
      </c>
      <c r="AA126" s="18">
        <f>Y126*3.5</f>
        <v>381.5</v>
      </c>
      <c r="AB126" s="18">
        <f>Y126*0.9</f>
        <v>98.100000000000009</v>
      </c>
    </row>
    <row r="127" spans="1:28" s="18" customFormat="1" x14ac:dyDescent="0.25">
      <c r="E127" s="17"/>
      <c r="G127" s="5">
        <f>+F127-O127/5</f>
        <v>0</v>
      </c>
      <c r="H127" s="6">
        <f>G127*7%</f>
        <v>0</v>
      </c>
      <c r="I127" s="6">
        <f>G127+H127</f>
        <v>0</v>
      </c>
      <c r="J127" s="18">
        <v>18</v>
      </c>
      <c r="K127" s="7">
        <f>I127*J127</f>
        <v>0</v>
      </c>
      <c r="L127" s="5"/>
      <c r="Q127" s="9">
        <f>N127*P127</f>
        <v>0</v>
      </c>
      <c r="R127" s="8">
        <f>G127*13</f>
        <v>0</v>
      </c>
      <c r="S127" s="8">
        <f>+R127+Q127+K127</f>
        <v>0</v>
      </c>
      <c r="U127" s="8" t="e">
        <f>T127/C127</f>
        <v>#DIV/0!</v>
      </c>
      <c r="X127" s="17" t="e">
        <f>U127*1.8</f>
        <v>#DIV/0!</v>
      </c>
      <c r="Y127" s="18">
        <v>0</v>
      </c>
      <c r="Z127" s="18">
        <f>Y127*8</f>
        <v>0</v>
      </c>
      <c r="AA127" s="18">
        <f>Y127*3.5</f>
        <v>0</v>
      </c>
      <c r="AB127" s="18">
        <f>Y127*0.9</f>
        <v>0</v>
      </c>
    </row>
    <row r="129" spans="1:28" s="18" customFormat="1" x14ac:dyDescent="0.25">
      <c r="A129" s="17">
        <v>43</v>
      </c>
      <c r="B129" s="18">
        <v>10</v>
      </c>
      <c r="C129" s="18">
        <v>1</v>
      </c>
      <c r="D129" s="18" t="s">
        <v>141</v>
      </c>
      <c r="E129" s="18" t="s">
        <v>287</v>
      </c>
      <c r="F129" s="18">
        <v>1</v>
      </c>
      <c r="G129" s="5">
        <f>+F129-O129/5</f>
        <v>0.85</v>
      </c>
      <c r="H129" s="6">
        <f>G129*7%</f>
        <v>5.9500000000000004E-2</v>
      </c>
      <c r="I129" s="6">
        <f>G129+H129</f>
        <v>0.90949999999999998</v>
      </c>
      <c r="J129" s="18">
        <v>18</v>
      </c>
      <c r="K129" s="7">
        <f>I129*J129</f>
        <v>16.370999999999999</v>
      </c>
      <c r="L129" s="10" t="s">
        <v>32</v>
      </c>
      <c r="M129" s="18">
        <v>1</v>
      </c>
      <c r="N129" s="18">
        <v>0.75</v>
      </c>
      <c r="O129" s="13">
        <v>0.75</v>
      </c>
      <c r="P129" s="13">
        <v>60</v>
      </c>
      <c r="Q129" s="9">
        <f>N129*P129</f>
        <v>45</v>
      </c>
      <c r="R129" s="8">
        <f>G129*13</f>
        <v>11.049999999999999</v>
      </c>
      <c r="S129" s="8">
        <f>+R129+Q129+K129</f>
        <v>72.420999999999992</v>
      </c>
      <c r="T129" s="8">
        <f>S129+S130</f>
        <v>72.420999999999992</v>
      </c>
      <c r="U129" s="8">
        <f>T129/C129</f>
        <v>72.420999999999992</v>
      </c>
      <c r="X129" s="17">
        <f>U129*2</f>
        <v>144.84199999999998</v>
      </c>
      <c r="Y129" s="18">
        <v>139</v>
      </c>
      <c r="Z129" s="18">
        <f>Y129*8</f>
        <v>1112</v>
      </c>
      <c r="AA129" s="18">
        <f>Y129*3.5</f>
        <v>486.5</v>
      </c>
      <c r="AB129" s="18">
        <f>Y129*0.9</f>
        <v>125.10000000000001</v>
      </c>
    </row>
    <row r="130" spans="1:28" s="18" customFormat="1" x14ac:dyDescent="0.25">
      <c r="E130" s="17"/>
      <c r="G130" s="5">
        <f>+F130-O130/5</f>
        <v>0</v>
      </c>
      <c r="H130" s="6">
        <f>G130*7%</f>
        <v>0</v>
      </c>
      <c r="I130" s="6">
        <f>G130+H130</f>
        <v>0</v>
      </c>
      <c r="J130" s="18">
        <v>18</v>
      </c>
      <c r="K130" s="7">
        <f>I130*J130</f>
        <v>0</v>
      </c>
      <c r="L130" s="5"/>
      <c r="Q130" s="9">
        <f>N130*P130</f>
        <v>0</v>
      </c>
      <c r="R130" s="8">
        <f>G130*13</f>
        <v>0</v>
      </c>
      <c r="S130" s="8">
        <f>+R130+Q130+K130</f>
        <v>0</v>
      </c>
      <c r="U130" s="8" t="e">
        <f>T130/C130</f>
        <v>#DIV/0!</v>
      </c>
      <c r="X130" s="17" t="e">
        <f>U130*1.8</f>
        <v>#DIV/0!</v>
      </c>
      <c r="Y130" s="18">
        <v>0</v>
      </c>
      <c r="Z130" s="18">
        <f>Y130*8</f>
        <v>0</v>
      </c>
      <c r="AA130" s="18">
        <f>Y130*3.5</f>
        <v>0</v>
      </c>
      <c r="AB130" s="18">
        <f>Y130*0.9</f>
        <v>0</v>
      </c>
    </row>
    <row r="132" spans="1:28" s="18" customFormat="1" x14ac:dyDescent="0.25">
      <c r="A132" s="17">
        <v>44</v>
      </c>
      <c r="B132" s="18">
        <v>10</v>
      </c>
      <c r="C132" s="18">
        <v>1</v>
      </c>
      <c r="D132" s="18" t="s">
        <v>141</v>
      </c>
      <c r="E132" s="18" t="s">
        <v>288</v>
      </c>
      <c r="F132" s="18">
        <v>1</v>
      </c>
      <c r="G132" s="5">
        <f>+F132-O132/5</f>
        <v>0.8</v>
      </c>
      <c r="H132" s="6">
        <f>G132*7%</f>
        <v>5.6000000000000008E-2</v>
      </c>
      <c r="I132" s="6">
        <f>G132+H132</f>
        <v>0.85600000000000009</v>
      </c>
      <c r="J132" s="18">
        <v>18</v>
      </c>
      <c r="K132" s="7">
        <f>I132*J132</f>
        <v>15.408000000000001</v>
      </c>
      <c r="L132" s="10" t="s">
        <v>32</v>
      </c>
      <c r="M132" s="18">
        <v>1</v>
      </c>
      <c r="N132" s="18">
        <v>1</v>
      </c>
      <c r="O132" s="13">
        <v>1</v>
      </c>
      <c r="P132" s="13">
        <v>60</v>
      </c>
      <c r="Q132" s="9">
        <f>N132*P132</f>
        <v>60</v>
      </c>
      <c r="R132" s="8">
        <f>G132*13</f>
        <v>10.4</v>
      </c>
      <c r="S132" s="8">
        <f>+R132+Q132+K132</f>
        <v>85.808000000000007</v>
      </c>
      <c r="T132" s="8">
        <f>S132+S133</f>
        <v>85.808000000000007</v>
      </c>
      <c r="U132" s="8">
        <f>T132/C132</f>
        <v>85.808000000000007</v>
      </c>
      <c r="X132" s="17">
        <f>U132*2</f>
        <v>171.61600000000001</v>
      </c>
      <c r="Y132" s="18">
        <v>169</v>
      </c>
      <c r="Z132" s="18">
        <f>Y132*8</f>
        <v>1352</v>
      </c>
      <c r="AA132" s="18">
        <f>Y132*3.5</f>
        <v>591.5</v>
      </c>
      <c r="AB132" s="18">
        <f>Y132*0.9</f>
        <v>152.1</v>
      </c>
    </row>
    <row r="133" spans="1:28" s="18" customFormat="1" x14ac:dyDescent="0.25">
      <c r="E133" s="17"/>
      <c r="G133" s="5">
        <f>+F133-O133/5</f>
        <v>0</v>
      </c>
      <c r="H133" s="6">
        <f>G133*7%</f>
        <v>0</v>
      </c>
      <c r="I133" s="6">
        <f>G133+H133</f>
        <v>0</v>
      </c>
      <c r="J133" s="18">
        <v>18</v>
      </c>
      <c r="K133" s="7">
        <f>I133*J133</f>
        <v>0</v>
      </c>
      <c r="L133" s="5"/>
      <c r="Q133" s="9">
        <f>N133*P133</f>
        <v>0</v>
      </c>
      <c r="R133" s="8">
        <f>G133*13</f>
        <v>0</v>
      </c>
      <c r="S133" s="8">
        <f>+R133+Q133+K133</f>
        <v>0</v>
      </c>
      <c r="U133" s="8" t="e">
        <f>T133/C133</f>
        <v>#DIV/0!</v>
      </c>
      <c r="X133" s="17" t="e">
        <f>U133*1.8</f>
        <v>#DIV/0!</v>
      </c>
      <c r="Y133" s="18">
        <v>0</v>
      </c>
      <c r="Z133" s="18">
        <f>Y133*8</f>
        <v>0</v>
      </c>
      <c r="AA133" s="18">
        <f>Y133*3.5</f>
        <v>0</v>
      </c>
      <c r="AB133" s="18">
        <f>Y133*0.9</f>
        <v>0</v>
      </c>
    </row>
    <row r="135" spans="1:28" s="18" customFormat="1" x14ac:dyDescent="0.25">
      <c r="A135" s="17">
        <v>45</v>
      </c>
      <c r="B135" s="18">
        <v>10</v>
      </c>
      <c r="C135" s="18">
        <v>1</v>
      </c>
      <c r="D135" s="18" t="s">
        <v>141</v>
      </c>
      <c r="E135" s="18" t="s">
        <v>289</v>
      </c>
      <c r="F135" s="18">
        <v>1</v>
      </c>
      <c r="G135" s="5">
        <f>+F135-O135/5</f>
        <v>0.7</v>
      </c>
      <c r="H135" s="6">
        <f>G135*7%</f>
        <v>4.9000000000000002E-2</v>
      </c>
      <c r="I135" s="6">
        <f>G135+H135</f>
        <v>0.749</v>
      </c>
      <c r="J135" s="18">
        <v>18</v>
      </c>
      <c r="K135" s="7">
        <f>I135*J135</f>
        <v>13.481999999999999</v>
      </c>
      <c r="L135" s="10" t="s">
        <v>32</v>
      </c>
      <c r="M135" s="18">
        <v>1</v>
      </c>
      <c r="N135" s="18">
        <v>1.5</v>
      </c>
      <c r="O135" s="13">
        <v>1.5</v>
      </c>
      <c r="P135" s="13">
        <v>60</v>
      </c>
      <c r="Q135" s="9">
        <f>N135*P135</f>
        <v>90</v>
      </c>
      <c r="R135" s="8">
        <f>G135*13</f>
        <v>9.1</v>
      </c>
      <c r="S135" s="8">
        <f>+R135+Q135+K135</f>
        <v>112.58199999999999</v>
      </c>
      <c r="T135" s="8">
        <f>S135+S136</f>
        <v>112.58199999999999</v>
      </c>
      <c r="U135" s="8">
        <f>T135/C135</f>
        <v>112.58199999999999</v>
      </c>
      <c r="X135" s="17">
        <f>U135*1.8</f>
        <v>202.64759999999998</v>
      </c>
      <c r="Y135" s="18">
        <v>199</v>
      </c>
      <c r="Z135" s="18">
        <f>Y135*8</f>
        <v>1592</v>
      </c>
      <c r="AA135" s="18">
        <f>Y135*3.5</f>
        <v>696.5</v>
      </c>
      <c r="AB135" s="18">
        <f>Y135*0.9</f>
        <v>179.1</v>
      </c>
    </row>
    <row r="136" spans="1:28" s="18" customFormat="1" x14ac:dyDescent="0.25">
      <c r="E136" s="17"/>
      <c r="G136" s="5">
        <f>+F136-O136/5</f>
        <v>0</v>
      </c>
      <c r="H136" s="6">
        <f>G136*7%</f>
        <v>0</v>
      </c>
      <c r="I136" s="6">
        <f>G136+H136</f>
        <v>0</v>
      </c>
      <c r="J136" s="18">
        <v>18</v>
      </c>
      <c r="K136" s="7">
        <f>I136*J136</f>
        <v>0</v>
      </c>
      <c r="L136" s="5"/>
      <c r="Q136" s="9">
        <f>N136*P136</f>
        <v>0</v>
      </c>
      <c r="R136" s="8">
        <f>G136*13</f>
        <v>0</v>
      </c>
      <c r="S136" s="8">
        <f>+R136+Q136+K136</f>
        <v>0</v>
      </c>
      <c r="U136" s="8" t="e">
        <f>T136/C136</f>
        <v>#DIV/0!</v>
      </c>
      <c r="X136" s="17" t="e">
        <f>U136*1.8</f>
        <v>#DIV/0!</v>
      </c>
      <c r="Y136" s="18">
        <v>0</v>
      </c>
      <c r="Z136" s="18">
        <f>Y136*8</f>
        <v>0</v>
      </c>
      <c r="AA136" s="18">
        <f>Y136*3.5</f>
        <v>0</v>
      </c>
      <c r="AB136" s="18">
        <f>Y136*0.9</f>
        <v>0</v>
      </c>
    </row>
    <row r="138" spans="1:28" s="18" customFormat="1" x14ac:dyDescent="0.25">
      <c r="A138" s="17">
        <v>46</v>
      </c>
      <c r="B138" s="18">
        <v>10</v>
      </c>
      <c r="C138" s="18">
        <v>1</v>
      </c>
      <c r="D138" s="18" t="s">
        <v>141</v>
      </c>
      <c r="E138" s="18" t="s">
        <v>290</v>
      </c>
      <c r="F138" s="18">
        <v>1</v>
      </c>
      <c r="G138" s="5">
        <f>+F138-O138/5</f>
        <v>0.6</v>
      </c>
      <c r="H138" s="6">
        <f>G138*7%</f>
        <v>4.2000000000000003E-2</v>
      </c>
      <c r="I138" s="6">
        <f>G138+H138</f>
        <v>0.64200000000000002</v>
      </c>
      <c r="J138" s="18">
        <v>18</v>
      </c>
      <c r="K138" s="7">
        <f>I138*J138</f>
        <v>11.556000000000001</v>
      </c>
      <c r="L138" s="10" t="s">
        <v>32</v>
      </c>
      <c r="M138" s="18">
        <v>1</v>
      </c>
      <c r="N138" s="18">
        <v>2</v>
      </c>
      <c r="O138" s="13">
        <v>2</v>
      </c>
      <c r="P138" s="13">
        <v>70</v>
      </c>
      <c r="Q138" s="9">
        <f>N138*P138</f>
        <v>140</v>
      </c>
      <c r="R138" s="8">
        <f>G138*13</f>
        <v>7.8</v>
      </c>
      <c r="S138" s="8">
        <f>+R138+Q138+K138</f>
        <v>159.35600000000002</v>
      </c>
      <c r="T138" s="8">
        <f>S138+S139</f>
        <v>159.35600000000002</v>
      </c>
      <c r="U138" s="8">
        <f>T138/C138</f>
        <v>159.35600000000002</v>
      </c>
      <c r="X138" s="17">
        <f>U138*1.8</f>
        <v>286.84080000000006</v>
      </c>
      <c r="Y138" s="18">
        <v>289</v>
      </c>
      <c r="Z138" s="18">
        <f>Y138*8</f>
        <v>2312</v>
      </c>
      <c r="AA138" s="18">
        <f>Y138*3.5</f>
        <v>1011.5</v>
      </c>
      <c r="AB138" s="18">
        <f>Y138*0.9</f>
        <v>260.10000000000002</v>
      </c>
    </row>
    <row r="139" spans="1:28" s="18" customFormat="1" x14ac:dyDescent="0.25">
      <c r="E139" s="17"/>
      <c r="G139" s="5">
        <f>+F139-O139/5</f>
        <v>0</v>
      </c>
      <c r="H139" s="6">
        <f>G139*7%</f>
        <v>0</v>
      </c>
      <c r="I139" s="6">
        <f>G139+H139</f>
        <v>0</v>
      </c>
      <c r="J139" s="18">
        <v>18</v>
      </c>
      <c r="K139" s="7">
        <f>I139*J139</f>
        <v>0</v>
      </c>
      <c r="L139" s="5"/>
      <c r="Q139" s="9">
        <f>N139*P139</f>
        <v>0</v>
      </c>
      <c r="R139" s="8">
        <f>G139*13</f>
        <v>0</v>
      </c>
      <c r="S139" s="8">
        <f>+R139+Q139+K139</f>
        <v>0</v>
      </c>
      <c r="U139" s="8" t="e">
        <f>T139/C139</f>
        <v>#DIV/0!</v>
      </c>
      <c r="X139" s="17" t="e">
        <f>U139*1.8</f>
        <v>#DIV/0!</v>
      </c>
      <c r="Y139" s="18">
        <v>0</v>
      </c>
      <c r="Z139" s="18">
        <f>Y139*8</f>
        <v>0</v>
      </c>
      <c r="AA139" s="18">
        <f>Y139*3.5</f>
        <v>0</v>
      </c>
      <c r="AB139" s="18">
        <f>Y139*0.9</f>
        <v>0</v>
      </c>
    </row>
    <row r="141" spans="1:28" s="18" customFormat="1" x14ac:dyDescent="0.25">
      <c r="A141" s="17">
        <v>47</v>
      </c>
      <c r="B141" s="18">
        <v>10</v>
      </c>
      <c r="C141" s="18">
        <v>1</v>
      </c>
      <c r="D141" s="18" t="s">
        <v>141</v>
      </c>
      <c r="E141" s="18" t="s">
        <v>291</v>
      </c>
      <c r="F141" s="18">
        <v>1</v>
      </c>
      <c r="G141" s="5">
        <f>+F141-O141/5</f>
        <v>0.5</v>
      </c>
      <c r="H141" s="6">
        <f>G141*7%</f>
        <v>3.5000000000000003E-2</v>
      </c>
      <c r="I141" s="6">
        <f>G141+H141</f>
        <v>0.53500000000000003</v>
      </c>
      <c r="J141" s="18">
        <v>18</v>
      </c>
      <c r="K141" s="7">
        <f>I141*J141</f>
        <v>9.6300000000000008</v>
      </c>
      <c r="L141" s="10" t="s">
        <v>32</v>
      </c>
      <c r="M141" s="18">
        <v>1</v>
      </c>
      <c r="N141" s="18">
        <v>2.5</v>
      </c>
      <c r="O141" s="13">
        <v>2.5</v>
      </c>
      <c r="P141" s="13">
        <v>75</v>
      </c>
      <c r="Q141" s="9">
        <f>N141*P141</f>
        <v>187.5</v>
      </c>
      <c r="R141" s="8">
        <f>G141*13</f>
        <v>6.5</v>
      </c>
      <c r="S141" s="8">
        <f>+R141+Q141+K141</f>
        <v>203.63</v>
      </c>
      <c r="T141" s="8">
        <f>S141+S142</f>
        <v>203.63</v>
      </c>
      <c r="U141" s="8">
        <f>T141/C141</f>
        <v>203.63</v>
      </c>
      <c r="X141" s="17">
        <f>U141*1.8</f>
        <v>366.53399999999999</v>
      </c>
      <c r="Y141" s="18">
        <v>369</v>
      </c>
      <c r="Z141" s="18">
        <f>Y141*8</f>
        <v>2952</v>
      </c>
      <c r="AA141" s="18">
        <f>Y141*3.5</f>
        <v>1291.5</v>
      </c>
      <c r="AB141" s="18">
        <f>Y141*0.9</f>
        <v>332.1</v>
      </c>
    </row>
    <row r="142" spans="1:28" s="18" customFormat="1" x14ac:dyDescent="0.25">
      <c r="E142" s="17"/>
      <c r="G142" s="5">
        <f>+F142-O142/5</f>
        <v>0</v>
      </c>
      <c r="H142" s="6">
        <f>G142*7%</f>
        <v>0</v>
      </c>
      <c r="I142" s="6">
        <f>G142+H142</f>
        <v>0</v>
      </c>
      <c r="J142" s="18">
        <v>18</v>
      </c>
      <c r="K142" s="7">
        <f>I142*J142</f>
        <v>0</v>
      </c>
      <c r="L142" s="5"/>
      <c r="Q142" s="9">
        <f>N142*P142</f>
        <v>0</v>
      </c>
      <c r="R142" s="8">
        <f>G142*13</f>
        <v>0</v>
      </c>
      <c r="S142" s="8">
        <f>+R142+Q142+K142</f>
        <v>0</v>
      </c>
      <c r="U142" s="8" t="e">
        <f>T142/C142</f>
        <v>#DIV/0!</v>
      </c>
      <c r="X142" s="17" t="e">
        <f>U142*1.8</f>
        <v>#DIV/0!</v>
      </c>
      <c r="Y142" s="18">
        <v>0</v>
      </c>
      <c r="Z142" s="18">
        <f>Y142*8</f>
        <v>0</v>
      </c>
      <c r="AA142" s="18">
        <f>Y142*3.5</f>
        <v>0</v>
      </c>
      <c r="AB142" s="18">
        <f>Y142*0.9</f>
        <v>0</v>
      </c>
    </row>
    <row r="144" spans="1:28" s="18" customFormat="1" x14ac:dyDescent="0.25">
      <c r="A144" s="17">
        <v>48</v>
      </c>
      <c r="B144" s="18">
        <v>10</v>
      </c>
      <c r="C144" s="18">
        <v>1</v>
      </c>
      <c r="D144" s="18" t="s">
        <v>141</v>
      </c>
      <c r="E144" s="18" t="s">
        <v>292</v>
      </c>
      <c r="F144" s="18">
        <v>1</v>
      </c>
      <c r="G144" s="5">
        <f>+F144-O144/5</f>
        <v>0.4</v>
      </c>
      <c r="H144" s="6">
        <f>G144*7%</f>
        <v>2.8000000000000004E-2</v>
      </c>
      <c r="I144" s="6">
        <f>G144+H144</f>
        <v>0.42800000000000005</v>
      </c>
      <c r="J144" s="18">
        <v>18</v>
      </c>
      <c r="K144" s="7">
        <f>I144*J144</f>
        <v>7.7040000000000006</v>
      </c>
      <c r="L144" s="10" t="s">
        <v>32</v>
      </c>
      <c r="M144" s="18">
        <v>1</v>
      </c>
      <c r="N144" s="18">
        <v>3</v>
      </c>
      <c r="O144" s="13">
        <v>3</v>
      </c>
      <c r="P144" s="13">
        <v>75</v>
      </c>
      <c r="Q144" s="9">
        <f>N144*P144</f>
        <v>225</v>
      </c>
      <c r="R144" s="8">
        <f>G144*13</f>
        <v>5.2</v>
      </c>
      <c r="S144" s="8">
        <f>+R144+Q144+K144</f>
        <v>237.904</v>
      </c>
      <c r="T144" s="8">
        <f>S144+S145</f>
        <v>237.904</v>
      </c>
      <c r="U144" s="8">
        <f>T144/C144</f>
        <v>237.904</v>
      </c>
      <c r="X144" s="17">
        <f>U144*1.8</f>
        <v>428.22719999999998</v>
      </c>
      <c r="Y144" s="18">
        <v>429</v>
      </c>
      <c r="Z144" s="18">
        <f>Y144*8</f>
        <v>3432</v>
      </c>
      <c r="AA144" s="18">
        <f>Y144*3.5</f>
        <v>1501.5</v>
      </c>
      <c r="AB144" s="18">
        <f>Y144*0.9</f>
        <v>386.1</v>
      </c>
    </row>
    <row r="145" spans="1:28" s="18" customFormat="1" x14ac:dyDescent="0.25">
      <c r="E145" s="17"/>
      <c r="G145" s="5">
        <f>+F145-O145/5</f>
        <v>0</v>
      </c>
      <c r="H145" s="6">
        <f>G145*7%</f>
        <v>0</v>
      </c>
      <c r="I145" s="6">
        <f>G145+H145</f>
        <v>0</v>
      </c>
      <c r="J145" s="18">
        <v>18</v>
      </c>
      <c r="K145" s="7">
        <f>I145*J145</f>
        <v>0</v>
      </c>
      <c r="L145" s="5"/>
      <c r="Q145" s="9">
        <f>N145*P145</f>
        <v>0</v>
      </c>
      <c r="R145" s="8">
        <f>G145*13</f>
        <v>0</v>
      </c>
      <c r="S145" s="8">
        <f>+R145+Q145+K145</f>
        <v>0</v>
      </c>
      <c r="U145" s="8" t="e">
        <f>T145/C145</f>
        <v>#DIV/0!</v>
      </c>
      <c r="X145" s="17" t="e">
        <f>U145*1.8</f>
        <v>#DIV/0!</v>
      </c>
      <c r="Y145" s="18">
        <v>0</v>
      </c>
      <c r="Z145" s="18">
        <f>Y145*8</f>
        <v>0</v>
      </c>
      <c r="AA145" s="18">
        <f>Y145*3.5</f>
        <v>0</v>
      </c>
      <c r="AB145" s="18">
        <f>Y145*0.9</f>
        <v>0</v>
      </c>
    </row>
    <row r="147" spans="1:28" s="12" customFormat="1" x14ac:dyDescent="0.25">
      <c r="A147" s="12">
        <v>49</v>
      </c>
      <c r="B147" s="12">
        <v>14</v>
      </c>
      <c r="C147" s="12">
        <v>1</v>
      </c>
      <c r="D147" s="12" t="s">
        <v>141</v>
      </c>
      <c r="E147" s="12" t="s">
        <v>293</v>
      </c>
      <c r="F147" s="12">
        <v>1</v>
      </c>
      <c r="G147" s="48">
        <f>+F147-O147/5</f>
        <v>0.95</v>
      </c>
      <c r="H147" s="49">
        <f>G147*7%</f>
        <v>6.6500000000000004E-2</v>
      </c>
      <c r="I147" s="49">
        <f>G147+H147</f>
        <v>1.0165</v>
      </c>
      <c r="J147" s="12">
        <v>27</v>
      </c>
      <c r="K147" s="50">
        <f>I147*J147</f>
        <v>27.445499999999999</v>
      </c>
      <c r="L147" s="48" t="s">
        <v>32</v>
      </c>
      <c r="M147" s="12">
        <v>1</v>
      </c>
      <c r="N147" s="12">
        <v>0.25</v>
      </c>
      <c r="O147" s="51">
        <v>0.25</v>
      </c>
      <c r="P147" s="51">
        <v>50</v>
      </c>
      <c r="Q147" s="52">
        <f>N147*P147</f>
        <v>12.5</v>
      </c>
      <c r="R147" s="50">
        <f>G147*13</f>
        <v>12.35</v>
      </c>
      <c r="S147" s="50">
        <f>+R147+Q147+K147</f>
        <v>52.295500000000004</v>
      </c>
      <c r="T147" s="50">
        <f>S147+S148</f>
        <v>52.295500000000004</v>
      </c>
      <c r="U147" s="50">
        <f>T147/C147</f>
        <v>52.295500000000004</v>
      </c>
      <c r="X147" s="17">
        <f>U147*2</f>
        <v>104.59100000000001</v>
      </c>
      <c r="Y147" s="12">
        <v>99</v>
      </c>
      <c r="Z147" s="12">
        <f>Y147*8</f>
        <v>792</v>
      </c>
      <c r="AA147" s="12">
        <f>Y147*3.5</f>
        <v>346.5</v>
      </c>
      <c r="AB147" s="12">
        <f>Y147*0.9</f>
        <v>89.100000000000009</v>
      </c>
    </row>
    <row r="148" spans="1:28" s="18" customFormat="1" x14ac:dyDescent="0.25">
      <c r="E148" s="17"/>
      <c r="G148" s="5">
        <f>+F148-O148/5</f>
        <v>0</v>
      </c>
      <c r="H148" s="6">
        <f>G148*7%</f>
        <v>0</v>
      </c>
      <c r="I148" s="6">
        <f>G148+H148</f>
        <v>0</v>
      </c>
      <c r="J148" s="18">
        <v>27</v>
      </c>
      <c r="K148" s="7">
        <f>I148*J148</f>
        <v>0</v>
      </c>
      <c r="L148" s="5"/>
      <c r="Q148" s="9">
        <f>N148*P148</f>
        <v>0</v>
      </c>
      <c r="R148" s="8">
        <f>G148*13</f>
        <v>0</v>
      </c>
      <c r="S148" s="8">
        <f>+R148+Q148+K148</f>
        <v>0</v>
      </c>
      <c r="U148" s="8" t="e">
        <f>T148/C148</f>
        <v>#DIV/0!</v>
      </c>
      <c r="X148" s="17" t="e">
        <f>U148*1.8</f>
        <v>#DIV/0!</v>
      </c>
      <c r="Y148" s="18">
        <v>0</v>
      </c>
      <c r="Z148" s="18">
        <f>Y148*8</f>
        <v>0</v>
      </c>
      <c r="AA148" s="18">
        <f>Y148*3.5</f>
        <v>0</v>
      </c>
      <c r="AB148" s="18">
        <f>Y148*0.9</f>
        <v>0</v>
      </c>
    </row>
    <row r="150" spans="1:28" s="18" customFormat="1" x14ac:dyDescent="0.25">
      <c r="A150" s="17">
        <v>50</v>
      </c>
      <c r="B150" s="18">
        <v>14</v>
      </c>
      <c r="C150" s="18">
        <v>1</v>
      </c>
      <c r="D150" s="18" t="s">
        <v>141</v>
      </c>
      <c r="E150" s="18" t="s">
        <v>294</v>
      </c>
      <c r="F150" s="18">
        <v>1</v>
      </c>
      <c r="G150" s="5">
        <f>+F150-O150/5</f>
        <v>0.9</v>
      </c>
      <c r="H150" s="6">
        <f>G150*7%</f>
        <v>6.3000000000000014E-2</v>
      </c>
      <c r="I150" s="6">
        <f>G150+H150</f>
        <v>0.96300000000000008</v>
      </c>
      <c r="J150" s="18">
        <v>27</v>
      </c>
      <c r="K150" s="7">
        <f>I150*J150</f>
        <v>26.001000000000001</v>
      </c>
      <c r="L150" s="10" t="s">
        <v>32</v>
      </c>
      <c r="M150" s="18">
        <v>1</v>
      </c>
      <c r="N150" s="18">
        <v>0.5</v>
      </c>
      <c r="O150" s="13">
        <v>0.5</v>
      </c>
      <c r="P150" s="13">
        <v>50</v>
      </c>
      <c r="Q150" s="9">
        <f>N150*P150</f>
        <v>25</v>
      </c>
      <c r="R150" s="8">
        <f>G150*13</f>
        <v>11.700000000000001</v>
      </c>
      <c r="S150" s="8">
        <f>+R150+Q150+K150</f>
        <v>62.701000000000008</v>
      </c>
      <c r="T150" s="8">
        <f>S150+S151</f>
        <v>62.701000000000008</v>
      </c>
      <c r="U150" s="8">
        <f>T150/C150</f>
        <v>62.701000000000008</v>
      </c>
      <c r="X150" s="17">
        <f>U150*2</f>
        <v>125.40200000000002</v>
      </c>
      <c r="Y150" s="18">
        <v>129</v>
      </c>
      <c r="Z150" s="18">
        <f>Y150*8</f>
        <v>1032</v>
      </c>
      <c r="AA150" s="18">
        <f>Y150*3.5</f>
        <v>451.5</v>
      </c>
      <c r="AB150" s="18">
        <f>Y150*0.9</f>
        <v>116.10000000000001</v>
      </c>
    </row>
    <row r="151" spans="1:28" s="18" customFormat="1" x14ac:dyDescent="0.25">
      <c r="E151" s="17"/>
      <c r="G151" s="5">
        <f>+F151-O151/5</f>
        <v>0</v>
      </c>
      <c r="H151" s="6">
        <f>G151*7%</f>
        <v>0</v>
      </c>
      <c r="I151" s="6">
        <f>G151+H151</f>
        <v>0</v>
      </c>
      <c r="J151" s="18">
        <v>27</v>
      </c>
      <c r="K151" s="7">
        <f>I151*J151</f>
        <v>0</v>
      </c>
      <c r="L151" s="5"/>
      <c r="Q151" s="9">
        <f>N151*P151</f>
        <v>0</v>
      </c>
      <c r="R151" s="8">
        <f>G151*13</f>
        <v>0</v>
      </c>
      <c r="S151" s="8">
        <f>+R151+Q151+K151</f>
        <v>0</v>
      </c>
      <c r="U151" s="8" t="e">
        <f>T151/C151</f>
        <v>#DIV/0!</v>
      </c>
      <c r="X151" s="17" t="e">
        <f>U151*1.8</f>
        <v>#DIV/0!</v>
      </c>
      <c r="Y151" s="18">
        <v>0</v>
      </c>
      <c r="Z151" s="18">
        <f>Y151*8</f>
        <v>0</v>
      </c>
      <c r="AA151" s="18">
        <f>Y151*3.5</f>
        <v>0</v>
      </c>
      <c r="AB151" s="18">
        <f>Y151*0.9</f>
        <v>0</v>
      </c>
    </row>
    <row r="153" spans="1:28" s="18" customFormat="1" x14ac:dyDescent="0.25">
      <c r="A153" s="17">
        <v>51</v>
      </c>
      <c r="B153" s="18">
        <v>14</v>
      </c>
      <c r="C153" s="18">
        <v>1</v>
      </c>
      <c r="D153" s="18" t="s">
        <v>141</v>
      </c>
      <c r="E153" s="18" t="s">
        <v>295</v>
      </c>
      <c r="F153" s="18">
        <v>1</v>
      </c>
      <c r="G153" s="5">
        <f>+F153-O153/5</f>
        <v>0.85</v>
      </c>
      <c r="H153" s="6">
        <f>G153*7%</f>
        <v>5.9500000000000004E-2</v>
      </c>
      <c r="I153" s="6">
        <f>G153+H153</f>
        <v>0.90949999999999998</v>
      </c>
      <c r="J153" s="18">
        <v>27</v>
      </c>
      <c r="K153" s="7">
        <f>I153*J153</f>
        <v>24.5565</v>
      </c>
      <c r="L153" s="10" t="s">
        <v>32</v>
      </c>
      <c r="M153" s="18">
        <v>1</v>
      </c>
      <c r="N153" s="18">
        <v>0.75</v>
      </c>
      <c r="O153" s="13">
        <v>0.75</v>
      </c>
      <c r="P153" s="13">
        <v>60</v>
      </c>
      <c r="Q153" s="9">
        <f>N153*P153</f>
        <v>45</v>
      </c>
      <c r="R153" s="8">
        <f>G153*13</f>
        <v>11.049999999999999</v>
      </c>
      <c r="S153" s="8">
        <f>+R153+Q153+K153</f>
        <v>80.606499999999997</v>
      </c>
      <c r="T153" s="8">
        <f>S153+S154</f>
        <v>80.606499999999997</v>
      </c>
      <c r="U153" s="8">
        <f>T153/C153</f>
        <v>80.606499999999997</v>
      </c>
      <c r="X153" s="17">
        <f>U153*2</f>
        <v>161.21299999999999</v>
      </c>
      <c r="Y153" s="18">
        <v>159</v>
      </c>
      <c r="Z153" s="18">
        <f>Y153*8</f>
        <v>1272</v>
      </c>
      <c r="AA153" s="18">
        <f>Y153*3.5</f>
        <v>556.5</v>
      </c>
      <c r="AB153" s="18">
        <f>Y153*0.9</f>
        <v>143.1</v>
      </c>
    </row>
    <row r="154" spans="1:28" s="18" customFormat="1" x14ac:dyDescent="0.25">
      <c r="E154" s="17"/>
      <c r="G154" s="5">
        <f>+F154-O154/5</f>
        <v>0</v>
      </c>
      <c r="H154" s="6">
        <f>G154*7%</f>
        <v>0</v>
      </c>
      <c r="I154" s="6">
        <f>G154+H154</f>
        <v>0</v>
      </c>
      <c r="J154" s="18">
        <v>27</v>
      </c>
      <c r="K154" s="7">
        <f>I154*J154</f>
        <v>0</v>
      </c>
      <c r="L154" s="5"/>
      <c r="Q154" s="9">
        <f>N154*P154</f>
        <v>0</v>
      </c>
      <c r="R154" s="8">
        <f>G154*13</f>
        <v>0</v>
      </c>
      <c r="S154" s="8">
        <f>+R154+Q154+K154</f>
        <v>0</v>
      </c>
      <c r="U154" s="8" t="e">
        <f>T154/C154</f>
        <v>#DIV/0!</v>
      </c>
      <c r="X154" s="17" t="e">
        <f>U154*1.8</f>
        <v>#DIV/0!</v>
      </c>
      <c r="Y154" s="18">
        <v>0</v>
      </c>
      <c r="Z154" s="18">
        <f>Y154*8</f>
        <v>0</v>
      </c>
      <c r="AA154" s="18">
        <f>Y154*3.5</f>
        <v>0</v>
      </c>
      <c r="AB154" s="18">
        <f>Y154*0.9</f>
        <v>0</v>
      </c>
    </row>
    <row r="156" spans="1:28" s="18" customFormat="1" x14ac:dyDescent="0.25">
      <c r="A156" s="17">
        <v>52</v>
      </c>
      <c r="B156" s="18">
        <v>14</v>
      </c>
      <c r="C156" s="18">
        <v>1</v>
      </c>
      <c r="D156" s="18" t="s">
        <v>141</v>
      </c>
      <c r="E156" s="18" t="s">
        <v>296</v>
      </c>
      <c r="F156" s="18">
        <v>1</v>
      </c>
      <c r="G156" s="5">
        <f>+F156-O156/5</f>
        <v>0.8</v>
      </c>
      <c r="H156" s="6">
        <f>G156*7%</f>
        <v>5.6000000000000008E-2</v>
      </c>
      <c r="I156" s="6">
        <f>G156+H156</f>
        <v>0.85600000000000009</v>
      </c>
      <c r="J156" s="18">
        <v>27</v>
      </c>
      <c r="K156" s="7">
        <f>I156*J156</f>
        <v>23.112000000000002</v>
      </c>
      <c r="L156" s="10" t="s">
        <v>32</v>
      </c>
      <c r="M156" s="18">
        <v>1</v>
      </c>
      <c r="N156" s="18">
        <v>1</v>
      </c>
      <c r="O156" s="13">
        <v>1</v>
      </c>
      <c r="P156" s="13">
        <v>60</v>
      </c>
      <c r="Q156" s="9">
        <f>N156*P156</f>
        <v>60</v>
      </c>
      <c r="R156" s="8">
        <f>G156*13</f>
        <v>10.4</v>
      </c>
      <c r="S156" s="8">
        <f>+R156+Q156+K156</f>
        <v>93.512</v>
      </c>
      <c r="T156" s="8">
        <f>S156+S157</f>
        <v>93.512</v>
      </c>
      <c r="U156" s="8">
        <f>T156/C156</f>
        <v>93.512</v>
      </c>
      <c r="X156" s="17">
        <f>U156*2</f>
        <v>187.024</v>
      </c>
      <c r="Y156" s="18">
        <v>189</v>
      </c>
      <c r="Z156" s="18">
        <f>Y156*8</f>
        <v>1512</v>
      </c>
      <c r="AA156" s="18">
        <f>Y156*3.5</f>
        <v>661.5</v>
      </c>
      <c r="AB156" s="18">
        <f>Y156*0.9</f>
        <v>170.1</v>
      </c>
    </row>
    <row r="157" spans="1:28" s="18" customFormat="1" x14ac:dyDescent="0.25">
      <c r="E157" s="17"/>
      <c r="G157" s="5">
        <f>+F157-O157/5</f>
        <v>0</v>
      </c>
      <c r="H157" s="6">
        <f>G157*7%</f>
        <v>0</v>
      </c>
      <c r="I157" s="6">
        <f>G157+H157</f>
        <v>0</v>
      </c>
      <c r="J157" s="18">
        <v>27</v>
      </c>
      <c r="K157" s="7">
        <f>I157*J157</f>
        <v>0</v>
      </c>
      <c r="L157" s="5"/>
      <c r="Q157" s="9">
        <f>N157*P157</f>
        <v>0</v>
      </c>
      <c r="R157" s="8">
        <f>G157*13</f>
        <v>0</v>
      </c>
      <c r="S157" s="8">
        <f>+R157+Q157+K157</f>
        <v>0</v>
      </c>
      <c r="U157" s="8" t="e">
        <f>T157/C157</f>
        <v>#DIV/0!</v>
      </c>
      <c r="X157" s="17" t="e">
        <f>U157*1.8</f>
        <v>#DIV/0!</v>
      </c>
      <c r="Y157" s="18">
        <v>0</v>
      </c>
      <c r="Z157" s="18">
        <f>Y157*8</f>
        <v>0</v>
      </c>
      <c r="AA157" s="18">
        <f>Y157*3.5</f>
        <v>0</v>
      </c>
      <c r="AB157" s="18">
        <f>Y157*0.9</f>
        <v>0</v>
      </c>
    </row>
    <row r="159" spans="1:28" s="18" customFormat="1" x14ac:dyDescent="0.25">
      <c r="A159" s="17">
        <v>53</v>
      </c>
      <c r="B159" s="18">
        <v>14</v>
      </c>
      <c r="C159" s="18">
        <v>1</v>
      </c>
      <c r="D159" s="18" t="s">
        <v>141</v>
      </c>
      <c r="E159" s="18" t="s">
        <v>297</v>
      </c>
      <c r="F159" s="18">
        <v>1</v>
      </c>
      <c r="G159" s="5">
        <f>+F159-O159/5</f>
        <v>0.7</v>
      </c>
      <c r="H159" s="6">
        <f>G159*7%</f>
        <v>4.9000000000000002E-2</v>
      </c>
      <c r="I159" s="6">
        <f>G159+H159</f>
        <v>0.749</v>
      </c>
      <c r="J159" s="18">
        <v>27</v>
      </c>
      <c r="K159" s="7">
        <f>I159*J159</f>
        <v>20.222999999999999</v>
      </c>
      <c r="L159" s="10" t="s">
        <v>32</v>
      </c>
      <c r="M159" s="18">
        <v>1</v>
      </c>
      <c r="N159" s="18">
        <v>1.5</v>
      </c>
      <c r="O159" s="13">
        <v>1.5</v>
      </c>
      <c r="P159" s="13">
        <v>60</v>
      </c>
      <c r="Q159" s="9">
        <f>N159*P159</f>
        <v>90</v>
      </c>
      <c r="R159" s="8">
        <f>G159*13</f>
        <v>9.1</v>
      </c>
      <c r="S159" s="8">
        <f>+R159+Q159+K159</f>
        <v>119.32299999999999</v>
      </c>
      <c r="T159" s="8">
        <f>S159+S160</f>
        <v>119.32299999999999</v>
      </c>
      <c r="U159" s="8">
        <f>T159/C159</f>
        <v>119.32299999999999</v>
      </c>
      <c r="X159" s="17">
        <f>U159*1.8</f>
        <v>214.78139999999999</v>
      </c>
      <c r="Y159" s="18">
        <v>209</v>
      </c>
      <c r="Z159" s="18">
        <f>Y159*8</f>
        <v>1672</v>
      </c>
      <c r="AA159" s="18">
        <f>Y159*3.5</f>
        <v>731.5</v>
      </c>
      <c r="AB159" s="18">
        <f>Y159*0.9</f>
        <v>188.1</v>
      </c>
    </row>
    <row r="160" spans="1:28" s="18" customFormat="1" x14ac:dyDescent="0.25">
      <c r="E160" s="17"/>
      <c r="G160" s="5">
        <f>+F160-O160/5</f>
        <v>0</v>
      </c>
      <c r="H160" s="6">
        <f>G160*7%</f>
        <v>0</v>
      </c>
      <c r="I160" s="6">
        <f>G160+H160</f>
        <v>0</v>
      </c>
      <c r="J160" s="18">
        <v>27</v>
      </c>
      <c r="K160" s="7">
        <f>I160*J160</f>
        <v>0</v>
      </c>
      <c r="L160" s="5"/>
      <c r="Q160" s="9">
        <f>N160*P160</f>
        <v>0</v>
      </c>
      <c r="R160" s="8">
        <f>G160*13</f>
        <v>0</v>
      </c>
      <c r="S160" s="8">
        <f>+R160+Q160+K160</f>
        <v>0</v>
      </c>
      <c r="U160" s="8" t="e">
        <f>T160/C160</f>
        <v>#DIV/0!</v>
      </c>
      <c r="X160" s="17" t="e">
        <f>U160*1.8</f>
        <v>#DIV/0!</v>
      </c>
      <c r="Y160" s="18">
        <v>0</v>
      </c>
      <c r="Z160" s="18">
        <f>Y160*8</f>
        <v>0</v>
      </c>
      <c r="AA160" s="18">
        <f>Y160*3.5</f>
        <v>0</v>
      </c>
      <c r="AB160" s="18">
        <f>Y160*0.9</f>
        <v>0</v>
      </c>
    </row>
    <row r="162" spans="1:28" s="18" customFormat="1" x14ac:dyDescent="0.25">
      <c r="A162" s="17">
        <v>54</v>
      </c>
      <c r="B162" s="18">
        <v>14</v>
      </c>
      <c r="C162" s="18">
        <v>1</v>
      </c>
      <c r="D162" s="18" t="s">
        <v>141</v>
      </c>
      <c r="E162" s="18" t="s">
        <v>298</v>
      </c>
      <c r="F162" s="18">
        <v>1</v>
      </c>
      <c r="G162" s="5">
        <f>+F162-O162/5</f>
        <v>0.6</v>
      </c>
      <c r="H162" s="6">
        <f>G162*7%</f>
        <v>4.2000000000000003E-2</v>
      </c>
      <c r="I162" s="6">
        <f>G162+H162</f>
        <v>0.64200000000000002</v>
      </c>
      <c r="J162" s="18">
        <v>27</v>
      </c>
      <c r="K162" s="7">
        <f>I162*J162</f>
        <v>17.334</v>
      </c>
      <c r="L162" s="10" t="s">
        <v>32</v>
      </c>
      <c r="M162" s="18">
        <v>1</v>
      </c>
      <c r="N162" s="18">
        <v>2</v>
      </c>
      <c r="O162" s="13">
        <v>2</v>
      </c>
      <c r="P162" s="13">
        <v>70</v>
      </c>
      <c r="Q162" s="9">
        <f>N162*P162</f>
        <v>140</v>
      </c>
      <c r="R162" s="8">
        <f>G162*13</f>
        <v>7.8</v>
      </c>
      <c r="S162" s="8">
        <f>+R162+Q162+K162</f>
        <v>165.13400000000001</v>
      </c>
      <c r="T162" s="8">
        <f>S162+S163</f>
        <v>165.13400000000001</v>
      </c>
      <c r="U162" s="8">
        <f>T162/C162</f>
        <v>165.13400000000001</v>
      </c>
      <c r="X162" s="17">
        <f>U162*1.8</f>
        <v>297.24120000000005</v>
      </c>
      <c r="Y162" s="18">
        <v>299</v>
      </c>
      <c r="Z162" s="18">
        <f>Y162*8</f>
        <v>2392</v>
      </c>
      <c r="AA162" s="18">
        <f>Y162*3.5</f>
        <v>1046.5</v>
      </c>
      <c r="AB162" s="18">
        <f>Y162*0.9</f>
        <v>269.10000000000002</v>
      </c>
    </row>
    <row r="163" spans="1:28" s="18" customFormat="1" x14ac:dyDescent="0.25">
      <c r="E163" s="17"/>
      <c r="G163" s="5">
        <f>+F163-O163/5</f>
        <v>0</v>
      </c>
      <c r="H163" s="6">
        <f>G163*7%</f>
        <v>0</v>
      </c>
      <c r="I163" s="6">
        <f>G163+H163</f>
        <v>0</v>
      </c>
      <c r="J163" s="18">
        <v>27</v>
      </c>
      <c r="K163" s="7">
        <f>I163*J163</f>
        <v>0</v>
      </c>
      <c r="L163" s="5"/>
      <c r="Q163" s="9">
        <f>N163*P163</f>
        <v>0</v>
      </c>
      <c r="R163" s="8">
        <f>G163*13</f>
        <v>0</v>
      </c>
      <c r="S163" s="8">
        <f>+R163+Q163+K163</f>
        <v>0</v>
      </c>
      <c r="U163" s="8" t="e">
        <f>T163/C163</f>
        <v>#DIV/0!</v>
      </c>
      <c r="X163" s="17" t="e">
        <f>U163*1.8</f>
        <v>#DIV/0!</v>
      </c>
      <c r="Y163" s="18">
        <v>0</v>
      </c>
      <c r="Z163" s="18">
        <f>Y163*8</f>
        <v>0</v>
      </c>
      <c r="AA163" s="18">
        <f>Y163*3.5</f>
        <v>0</v>
      </c>
      <c r="AB163" s="18">
        <f>Y163*0.9</f>
        <v>0</v>
      </c>
    </row>
    <row r="165" spans="1:28" s="18" customFormat="1" x14ac:dyDescent="0.25">
      <c r="A165" s="17">
        <v>55</v>
      </c>
      <c r="B165" s="18">
        <v>14</v>
      </c>
      <c r="C165" s="18">
        <v>1</v>
      </c>
      <c r="D165" s="18" t="s">
        <v>141</v>
      </c>
      <c r="E165" s="18" t="s">
        <v>299</v>
      </c>
      <c r="F165" s="18">
        <v>1</v>
      </c>
      <c r="G165" s="5">
        <f>+F165-O165/5</f>
        <v>0.5</v>
      </c>
      <c r="H165" s="6">
        <f>G165*7%</f>
        <v>3.5000000000000003E-2</v>
      </c>
      <c r="I165" s="6">
        <f>G165+H165</f>
        <v>0.53500000000000003</v>
      </c>
      <c r="J165" s="18">
        <v>27</v>
      </c>
      <c r="K165" s="7">
        <f>I165*J165</f>
        <v>14.445</v>
      </c>
      <c r="L165" s="10" t="s">
        <v>32</v>
      </c>
      <c r="M165" s="18">
        <v>1</v>
      </c>
      <c r="N165" s="18">
        <v>2.5</v>
      </c>
      <c r="O165" s="13">
        <v>2.5</v>
      </c>
      <c r="P165" s="13">
        <v>75</v>
      </c>
      <c r="Q165" s="9">
        <f>N165*P165</f>
        <v>187.5</v>
      </c>
      <c r="R165" s="8">
        <f>G165*13</f>
        <v>6.5</v>
      </c>
      <c r="S165" s="8">
        <f>+R165+Q165+K165</f>
        <v>208.44499999999999</v>
      </c>
      <c r="T165" s="8">
        <f>S165+S166</f>
        <v>208.44499999999999</v>
      </c>
      <c r="U165" s="8">
        <f>T165/C165</f>
        <v>208.44499999999999</v>
      </c>
      <c r="X165" s="17">
        <f>U165*1.8</f>
        <v>375.20100000000002</v>
      </c>
      <c r="Y165" s="18">
        <v>379</v>
      </c>
      <c r="Z165" s="18">
        <f>Y165*8</f>
        <v>3032</v>
      </c>
      <c r="AA165" s="18">
        <f>Y165*3.5</f>
        <v>1326.5</v>
      </c>
      <c r="AB165" s="18">
        <f>Y165*0.9</f>
        <v>341.1</v>
      </c>
    </row>
    <row r="166" spans="1:28" s="18" customFormat="1" x14ac:dyDescent="0.25">
      <c r="E166" s="17"/>
      <c r="G166" s="5">
        <f>+F166-O166/5</f>
        <v>0</v>
      </c>
      <c r="H166" s="6">
        <f>G166*7%</f>
        <v>0</v>
      </c>
      <c r="I166" s="6">
        <f>G166+H166</f>
        <v>0</v>
      </c>
      <c r="J166" s="18">
        <v>27</v>
      </c>
      <c r="K166" s="7">
        <f>I166*J166</f>
        <v>0</v>
      </c>
      <c r="L166" s="5"/>
      <c r="Q166" s="9">
        <f>N166*P166</f>
        <v>0</v>
      </c>
      <c r="R166" s="8">
        <f>G166*13</f>
        <v>0</v>
      </c>
      <c r="S166" s="8">
        <f>+R166+Q166+K166</f>
        <v>0</v>
      </c>
      <c r="U166" s="8" t="e">
        <f>T166/C166</f>
        <v>#DIV/0!</v>
      </c>
      <c r="X166" s="17" t="e">
        <f>U166*1.8</f>
        <v>#DIV/0!</v>
      </c>
      <c r="Y166" s="18">
        <v>0</v>
      </c>
      <c r="Z166" s="18">
        <f>Y166*8</f>
        <v>0</v>
      </c>
      <c r="AA166" s="18">
        <f>Y166*3.5</f>
        <v>0</v>
      </c>
      <c r="AB166" s="18">
        <f>Y166*0.9</f>
        <v>0</v>
      </c>
    </row>
    <row r="168" spans="1:28" s="18" customFormat="1" x14ac:dyDescent="0.25">
      <c r="A168" s="17">
        <v>56</v>
      </c>
      <c r="B168" s="18">
        <v>14</v>
      </c>
      <c r="C168" s="18">
        <v>1</v>
      </c>
      <c r="D168" s="18" t="s">
        <v>141</v>
      </c>
      <c r="E168" s="18" t="s">
        <v>300</v>
      </c>
      <c r="F168" s="18">
        <v>1</v>
      </c>
      <c r="G168" s="5">
        <f>+F168-O168/5</f>
        <v>0.4</v>
      </c>
      <c r="H168" s="6">
        <f>G168*7%</f>
        <v>2.8000000000000004E-2</v>
      </c>
      <c r="I168" s="6">
        <f>G168+H168</f>
        <v>0.42800000000000005</v>
      </c>
      <c r="J168" s="18">
        <v>27</v>
      </c>
      <c r="K168" s="7">
        <f>I168*J168</f>
        <v>11.556000000000001</v>
      </c>
      <c r="L168" s="10" t="s">
        <v>32</v>
      </c>
      <c r="M168" s="18">
        <v>1</v>
      </c>
      <c r="N168" s="18">
        <v>3</v>
      </c>
      <c r="O168" s="13">
        <v>3</v>
      </c>
      <c r="P168" s="13">
        <v>75</v>
      </c>
      <c r="Q168" s="9">
        <f>N168*P168</f>
        <v>225</v>
      </c>
      <c r="R168" s="8">
        <f>G168*13</f>
        <v>5.2</v>
      </c>
      <c r="S168" s="8">
        <f>+R168+Q168+K168</f>
        <v>241.756</v>
      </c>
      <c r="T168" s="8">
        <f>S168+S169</f>
        <v>241.756</v>
      </c>
      <c r="U168" s="8">
        <f>T168/C168</f>
        <v>241.756</v>
      </c>
      <c r="X168" s="17">
        <f>U168*1.8</f>
        <v>435.16079999999999</v>
      </c>
      <c r="Y168" s="18">
        <v>439</v>
      </c>
      <c r="Z168" s="18">
        <f>Y168*8</f>
        <v>3512</v>
      </c>
      <c r="AA168" s="18">
        <f>Y168*3.5</f>
        <v>1536.5</v>
      </c>
      <c r="AB168" s="18">
        <f>Y168*0.9</f>
        <v>395.1</v>
      </c>
    </row>
    <row r="169" spans="1:28" s="18" customFormat="1" x14ac:dyDescent="0.25">
      <c r="E169" s="17"/>
      <c r="G169" s="5">
        <f>+F169-O169/5</f>
        <v>0</v>
      </c>
      <c r="H169" s="6">
        <f>G169*7%</f>
        <v>0</v>
      </c>
      <c r="I169" s="6">
        <f>G169+H169</f>
        <v>0</v>
      </c>
      <c r="J169" s="18">
        <v>27</v>
      </c>
      <c r="K169" s="7">
        <f>I169*J169</f>
        <v>0</v>
      </c>
      <c r="L169" s="5"/>
      <c r="Q169" s="9">
        <f>N169*P169</f>
        <v>0</v>
      </c>
      <c r="R169" s="8">
        <f>G169*13</f>
        <v>0</v>
      </c>
      <c r="S169" s="8">
        <f>+R169+Q169+K169</f>
        <v>0</v>
      </c>
      <c r="U169" s="8" t="e">
        <f>T169/C169</f>
        <v>#DIV/0!</v>
      </c>
      <c r="X169" s="17" t="e">
        <f>U169*1.8</f>
        <v>#DIV/0!</v>
      </c>
      <c r="Y169" s="18">
        <v>0</v>
      </c>
      <c r="Z169" s="18">
        <f>Y169*8</f>
        <v>0</v>
      </c>
      <c r="AA169" s="18">
        <f>Y169*3.5</f>
        <v>0</v>
      </c>
      <c r="AB169" s="18">
        <f>Y169*0.9</f>
        <v>0</v>
      </c>
    </row>
    <row r="171" spans="1:28" s="12" customFormat="1" x14ac:dyDescent="0.25">
      <c r="A171" s="12">
        <v>57</v>
      </c>
      <c r="B171" s="12">
        <v>18</v>
      </c>
      <c r="C171" s="12">
        <v>1</v>
      </c>
      <c r="D171" s="12" t="s">
        <v>141</v>
      </c>
      <c r="E171" s="12" t="s">
        <v>301</v>
      </c>
      <c r="F171" s="12">
        <v>1</v>
      </c>
      <c r="G171" s="48">
        <f>+F171-O171/5</f>
        <v>0.95</v>
      </c>
      <c r="H171" s="49">
        <f>G171*7%</f>
        <v>6.6500000000000004E-2</v>
      </c>
      <c r="I171" s="49">
        <f>G171+H171</f>
        <v>1.0165</v>
      </c>
      <c r="J171" s="12">
        <v>32</v>
      </c>
      <c r="K171" s="50">
        <f>I171*J171</f>
        <v>32.527999999999999</v>
      </c>
      <c r="L171" s="48" t="s">
        <v>32</v>
      </c>
      <c r="M171" s="12">
        <v>1</v>
      </c>
      <c r="N171" s="12">
        <v>0.25</v>
      </c>
      <c r="O171" s="51">
        <v>0.25</v>
      </c>
      <c r="P171" s="51">
        <v>50</v>
      </c>
      <c r="Q171" s="52">
        <f>N171*P171</f>
        <v>12.5</v>
      </c>
      <c r="R171" s="50">
        <f>G171*13</f>
        <v>12.35</v>
      </c>
      <c r="S171" s="50">
        <f>+R171+Q171+K171</f>
        <v>57.378</v>
      </c>
      <c r="T171" s="50">
        <f>S171+S172</f>
        <v>57.378</v>
      </c>
      <c r="U171" s="50">
        <f>T171/C171</f>
        <v>57.378</v>
      </c>
      <c r="X171" s="17">
        <f>U171*2</f>
        <v>114.756</v>
      </c>
      <c r="Y171" s="12">
        <v>109</v>
      </c>
      <c r="Z171" s="12">
        <f>Y171*8</f>
        <v>872</v>
      </c>
      <c r="AA171" s="12">
        <f>Y171*3.5</f>
        <v>381.5</v>
      </c>
      <c r="AB171" s="12">
        <f>Y171*0.9</f>
        <v>98.100000000000009</v>
      </c>
    </row>
    <row r="172" spans="1:28" s="18" customFormat="1" x14ac:dyDescent="0.25">
      <c r="E172" s="17"/>
      <c r="G172" s="5">
        <f>+F172-O172/5</f>
        <v>0</v>
      </c>
      <c r="H172" s="6">
        <f>G172*7%</f>
        <v>0</v>
      </c>
      <c r="I172" s="6">
        <f>G172+H172</f>
        <v>0</v>
      </c>
      <c r="J172" s="18">
        <v>32</v>
      </c>
      <c r="K172" s="7">
        <f>I172*J172</f>
        <v>0</v>
      </c>
      <c r="L172" s="5"/>
      <c r="Q172" s="9">
        <f>N172*P172</f>
        <v>0</v>
      </c>
      <c r="R172" s="8">
        <f>G172*13</f>
        <v>0</v>
      </c>
      <c r="S172" s="8">
        <f>+R172+Q172+K172</f>
        <v>0</v>
      </c>
      <c r="U172" s="8" t="e">
        <f>T172/C172</f>
        <v>#DIV/0!</v>
      </c>
      <c r="X172" s="17" t="e">
        <f>U172*1.8</f>
        <v>#DIV/0!</v>
      </c>
      <c r="Y172" s="18">
        <v>0</v>
      </c>
      <c r="Z172" s="18">
        <f>Y172*8</f>
        <v>0</v>
      </c>
      <c r="AA172" s="18">
        <f>Y172*3.5</f>
        <v>0</v>
      </c>
      <c r="AB172" s="18">
        <f>Y172*0.9</f>
        <v>0</v>
      </c>
    </row>
    <row r="174" spans="1:28" s="18" customFormat="1" x14ac:dyDescent="0.25">
      <c r="A174" s="17">
        <v>58</v>
      </c>
      <c r="B174" s="18">
        <v>18</v>
      </c>
      <c r="C174" s="18">
        <v>1</v>
      </c>
      <c r="D174" s="18" t="s">
        <v>141</v>
      </c>
      <c r="E174" s="18" t="s">
        <v>302</v>
      </c>
      <c r="F174" s="18">
        <v>1</v>
      </c>
      <c r="G174" s="5">
        <f>+F174-O174/5</f>
        <v>0.9</v>
      </c>
      <c r="H174" s="6">
        <f>G174*7%</f>
        <v>6.3000000000000014E-2</v>
      </c>
      <c r="I174" s="6">
        <f>G174+H174</f>
        <v>0.96300000000000008</v>
      </c>
      <c r="J174" s="18">
        <v>32</v>
      </c>
      <c r="K174" s="7">
        <f>I174*J174</f>
        <v>30.816000000000003</v>
      </c>
      <c r="L174" s="10" t="s">
        <v>32</v>
      </c>
      <c r="M174" s="18">
        <v>1</v>
      </c>
      <c r="N174" s="18">
        <v>0.5</v>
      </c>
      <c r="O174" s="13">
        <v>0.5</v>
      </c>
      <c r="P174" s="13">
        <v>50</v>
      </c>
      <c r="Q174" s="9">
        <f>N174*P174</f>
        <v>25</v>
      </c>
      <c r="R174" s="8">
        <f>G174*13</f>
        <v>11.700000000000001</v>
      </c>
      <c r="S174" s="8">
        <f>+R174+Q174+K174</f>
        <v>67.516000000000005</v>
      </c>
      <c r="T174" s="8">
        <f>S174+S175</f>
        <v>67.516000000000005</v>
      </c>
      <c r="U174" s="8">
        <f>T174/C174</f>
        <v>67.516000000000005</v>
      </c>
      <c r="X174" s="17">
        <f>U174*2</f>
        <v>135.03200000000001</v>
      </c>
      <c r="Y174" s="18">
        <v>139</v>
      </c>
      <c r="Z174" s="18">
        <f>Y174*8</f>
        <v>1112</v>
      </c>
      <c r="AA174" s="18">
        <f>Y174*3.5</f>
        <v>486.5</v>
      </c>
      <c r="AB174" s="18">
        <f>Y174*0.9</f>
        <v>125.10000000000001</v>
      </c>
    </row>
    <row r="175" spans="1:28" s="18" customFormat="1" x14ac:dyDescent="0.25">
      <c r="E175" s="17"/>
      <c r="G175" s="5">
        <f>+F175-O175/5</f>
        <v>0</v>
      </c>
      <c r="H175" s="6">
        <f>G175*7%</f>
        <v>0</v>
      </c>
      <c r="I175" s="6">
        <f>G175+H175</f>
        <v>0</v>
      </c>
      <c r="J175" s="18">
        <v>32</v>
      </c>
      <c r="K175" s="7">
        <f>I175*J175</f>
        <v>0</v>
      </c>
      <c r="L175" s="5"/>
      <c r="Q175" s="9">
        <f>N175*P175</f>
        <v>0</v>
      </c>
      <c r="R175" s="8">
        <f>G175*13</f>
        <v>0</v>
      </c>
      <c r="S175" s="8">
        <f>+R175+Q175+K175</f>
        <v>0</v>
      </c>
      <c r="U175" s="8" t="e">
        <f>T175/C175</f>
        <v>#DIV/0!</v>
      </c>
      <c r="X175" s="17" t="e">
        <f>U175*1.8</f>
        <v>#DIV/0!</v>
      </c>
      <c r="Y175" s="18">
        <v>0</v>
      </c>
      <c r="Z175" s="18">
        <f>Y175*8</f>
        <v>0</v>
      </c>
      <c r="AA175" s="18">
        <f>Y175*3.5</f>
        <v>0</v>
      </c>
      <c r="AB175" s="18">
        <f>Y175*0.9</f>
        <v>0</v>
      </c>
    </row>
    <row r="177" spans="1:28" s="18" customFormat="1" x14ac:dyDescent="0.25">
      <c r="A177" s="17">
        <v>59</v>
      </c>
      <c r="B177" s="18">
        <v>18</v>
      </c>
      <c r="C177" s="18">
        <v>1</v>
      </c>
      <c r="D177" s="18" t="s">
        <v>141</v>
      </c>
      <c r="E177" s="18" t="s">
        <v>303</v>
      </c>
      <c r="F177" s="18">
        <v>1</v>
      </c>
      <c r="G177" s="5">
        <f>+F177-O177/5</f>
        <v>0.85</v>
      </c>
      <c r="H177" s="6">
        <f>G177*7%</f>
        <v>5.9500000000000004E-2</v>
      </c>
      <c r="I177" s="6">
        <f>G177+H177</f>
        <v>0.90949999999999998</v>
      </c>
      <c r="J177" s="18">
        <v>32</v>
      </c>
      <c r="K177" s="7">
        <f>I177*J177</f>
        <v>29.103999999999999</v>
      </c>
      <c r="L177" s="10" t="s">
        <v>32</v>
      </c>
      <c r="M177" s="18">
        <v>1</v>
      </c>
      <c r="N177" s="18">
        <v>0.75</v>
      </c>
      <c r="O177" s="13">
        <v>0.75</v>
      </c>
      <c r="P177" s="13">
        <v>60</v>
      </c>
      <c r="Q177" s="9">
        <f>N177*P177</f>
        <v>45</v>
      </c>
      <c r="R177" s="8">
        <f>G177*13</f>
        <v>11.049999999999999</v>
      </c>
      <c r="S177" s="8">
        <f>+R177+Q177+K177</f>
        <v>85.153999999999996</v>
      </c>
      <c r="T177" s="8">
        <f>S177+S178</f>
        <v>85.153999999999996</v>
      </c>
      <c r="U177" s="8">
        <f>T177/C177</f>
        <v>85.153999999999996</v>
      </c>
      <c r="X177" s="17">
        <f>U177*2</f>
        <v>170.30799999999999</v>
      </c>
      <c r="Y177" s="18">
        <v>169</v>
      </c>
      <c r="Z177" s="18">
        <f>Y177*8</f>
        <v>1352</v>
      </c>
      <c r="AA177" s="18">
        <f>Y177*3.5</f>
        <v>591.5</v>
      </c>
      <c r="AB177" s="18">
        <f>Y177*0.9</f>
        <v>152.1</v>
      </c>
    </row>
    <row r="178" spans="1:28" s="18" customFormat="1" x14ac:dyDescent="0.25">
      <c r="E178" s="17"/>
      <c r="G178" s="5">
        <f>+F178-O178/5</f>
        <v>0</v>
      </c>
      <c r="H178" s="6">
        <f>G178*7%</f>
        <v>0</v>
      </c>
      <c r="I178" s="6">
        <f>G178+H178</f>
        <v>0</v>
      </c>
      <c r="J178" s="18">
        <v>32</v>
      </c>
      <c r="K178" s="7">
        <f>I178*J178</f>
        <v>0</v>
      </c>
      <c r="L178" s="5"/>
      <c r="Q178" s="9">
        <f>N178*P178</f>
        <v>0</v>
      </c>
      <c r="R178" s="8">
        <f>G178*13</f>
        <v>0</v>
      </c>
      <c r="S178" s="8">
        <f>+R178+Q178+K178</f>
        <v>0</v>
      </c>
      <c r="U178" s="8" t="e">
        <f>T178/C178</f>
        <v>#DIV/0!</v>
      </c>
      <c r="X178" s="17" t="e">
        <f>U178*1.8</f>
        <v>#DIV/0!</v>
      </c>
      <c r="Y178" s="18">
        <v>0</v>
      </c>
      <c r="Z178" s="18">
        <f>Y178*8</f>
        <v>0</v>
      </c>
      <c r="AA178" s="18">
        <f>Y178*3.5</f>
        <v>0</v>
      </c>
      <c r="AB178" s="18">
        <f>Y178*0.9</f>
        <v>0</v>
      </c>
    </row>
    <row r="180" spans="1:28" s="18" customFormat="1" x14ac:dyDescent="0.25">
      <c r="A180" s="17">
        <v>60</v>
      </c>
      <c r="B180" s="18">
        <v>18</v>
      </c>
      <c r="C180" s="18">
        <v>1</v>
      </c>
      <c r="D180" s="18" t="s">
        <v>141</v>
      </c>
      <c r="E180" s="18" t="s">
        <v>304</v>
      </c>
      <c r="F180" s="18">
        <v>1</v>
      </c>
      <c r="G180" s="5">
        <f>+F180-O180/5</f>
        <v>0.8</v>
      </c>
      <c r="H180" s="6">
        <f>G180*7%</f>
        <v>5.6000000000000008E-2</v>
      </c>
      <c r="I180" s="6">
        <f>G180+H180</f>
        <v>0.85600000000000009</v>
      </c>
      <c r="J180" s="18">
        <v>32</v>
      </c>
      <c r="K180" s="7">
        <f>I180*J180</f>
        <v>27.392000000000003</v>
      </c>
      <c r="L180" s="10" t="s">
        <v>32</v>
      </c>
      <c r="M180" s="18">
        <v>1</v>
      </c>
      <c r="N180" s="18">
        <v>1</v>
      </c>
      <c r="O180" s="13">
        <v>1</v>
      </c>
      <c r="P180" s="13">
        <v>60</v>
      </c>
      <c r="Q180" s="9">
        <f>N180*P180</f>
        <v>60</v>
      </c>
      <c r="R180" s="8">
        <f>G180*13</f>
        <v>10.4</v>
      </c>
      <c r="S180" s="8">
        <f>+R180+Q180+K180</f>
        <v>97.792000000000002</v>
      </c>
      <c r="T180" s="8">
        <f>S180+S181</f>
        <v>97.792000000000002</v>
      </c>
      <c r="U180" s="8">
        <f>T180/C180</f>
        <v>97.792000000000002</v>
      </c>
      <c r="X180" s="17">
        <f>U180*2</f>
        <v>195.584</v>
      </c>
      <c r="Y180" s="18">
        <v>199</v>
      </c>
      <c r="Z180" s="18">
        <f>Y180*8</f>
        <v>1592</v>
      </c>
      <c r="AA180" s="18">
        <f>Y180*3.5</f>
        <v>696.5</v>
      </c>
      <c r="AB180" s="18">
        <f>Y180*0.9</f>
        <v>179.1</v>
      </c>
    </row>
    <row r="181" spans="1:28" s="18" customFormat="1" x14ac:dyDescent="0.25">
      <c r="E181" s="17"/>
      <c r="G181" s="5">
        <f>+F181-O181/5</f>
        <v>0</v>
      </c>
      <c r="H181" s="6">
        <f>G181*7%</f>
        <v>0</v>
      </c>
      <c r="I181" s="6">
        <f>G181+H181</f>
        <v>0</v>
      </c>
      <c r="J181" s="18">
        <v>32</v>
      </c>
      <c r="K181" s="7">
        <f>I181*J181</f>
        <v>0</v>
      </c>
      <c r="L181" s="5"/>
      <c r="Q181" s="9">
        <f>N181*P181</f>
        <v>0</v>
      </c>
      <c r="R181" s="8">
        <f>G181*13</f>
        <v>0</v>
      </c>
      <c r="S181" s="8">
        <f>+R181+Q181+K181</f>
        <v>0</v>
      </c>
      <c r="U181" s="8" t="e">
        <f>T181/C181</f>
        <v>#DIV/0!</v>
      </c>
      <c r="X181" s="17" t="e">
        <f>U181*1.8</f>
        <v>#DIV/0!</v>
      </c>
      <c r="Y181" s="18">
        <v>0</v>
      </c>
      <c r="Z181" s="18">
        <f>Y181*8</f>
        <v>0</v>
      </c>
      <c r="AA181" s="18">
        <f>Y181*3.5</f>
        <v>0</v>
      </c>
      <c r="AB181" s="18">
        <f>Y181*0.9</f>
        <v>0</v>
      </c>
    </row>
    <row r="183" spans="1:28" s="18" customFormat="1" x14ac:dyDescent="0.25">
      <c r="A183" s="17">
        <v>61</v>
      </c>
      <c r="B183" s="18">
        <v>18</v>
      </c>
      <c r="C183" s="18">
        <v>1</v>
      </c>
      <c r="D183" s="18" t="s">
        <v>141</v>
      </c>
      <c r="E183" s="18" t="s">
        <v>305</v>
      </c>
      <c r="F183" s="18">
        <v>1</v>
      </c>
      <c r="G183" s="5">
        <f>+F183-O183/5</f>
        <v>0.7</v>
      </c>
      <c r="H183" s="6">
        <f>G183*7%</f>
        <v>4.9000000000000002E-2</v>
      </c>
      <c r="I183" s="6">
        <f>G183+H183</f>
        <v>0.749</v>
      </c>
      <c r="J183" s="18">
        <v>32</v>
      </c>
      <c r="K183" s="7">
        <f>I183*J183</f>
        <v>23.968</v>
      </c>
      <c r="L183" s="10" t="s">
        <v>32</v>
      </c>
      <c r="M183" s="18">
        <v>1</v>
      </c>
      <c r="N183" s="18">
        <v>1.5</v>
      </c>
      <c r="O183" s="13">
        <v>1.5</v>
      </c>
      <c r="P183" s="13">
        <v>60</v>
      </c>
      <c r="Q183" s="9">
        <f>N183*P183</f>
        <v>90</v>
      </c>
      <c r="R183" s="8">
        <f>G183*13</f>
        <v>9.1</v>
      </c>
      <c r="S183" s="8">
        <f>+R183+Q183+K183</f>
        <v>123.068</v>
      </c>
      <c r="T183" s="8">
        <f>S183+S184</f>
        <v>123.068</v>
      </c>
      <c r="U183" s="8">
        <f>T183/C183</f>
        <v>123.068</v>
      </c>
      <c r="X183" s="17">
        <f>U183*1.8</f>
        <v>221.5224</v>
      </c>
      <c r="Y183" s="18">
        <v>219</v>
      </c>
      <c r="Z183" s="18">
        <f>Y183*8</f>
        <v>1752</v>
      </c>
      <c r="AA183" s="18">
        <f>Y183*3.5</f>
        <v>766.5</v>
      </c>
      <c r="AB183" s="18">
        <f>Y183*0.9</f>
        <v>197.1</v>
      </c>
    </row>
    <row r="184" spans="1:28" s="18" customFormat="1" x14ac:dyDescent="0.25">
      <c r="E184" s="17"/>
      <c r="G184" s="5">
        <f>+F184-O184/5</f>
        <v>0</v>
      </c>
      <c r="H184" s="6">
        <f>G184*7%</f>
        <v>0</v>
      </c>
      <c r="I184" s="6">
        <f>G184+H184</f>
        <v>0</v>
      </c>
      <c r="J184" s="18">
        <v>32</v>
      </c>
      <c r="K184" s="7">
        <f>I184*J184</f>
        <v>0</v>
      </c>
      <c r="L184" s="5"/>
      <c r="Q184" s="9">
        <f>N184*P184</f>
        <v>0</v>
      </c>
      <c r="R184" s="8">
        <f>G184*13</f>
        <v>0</v>
      </c>
      <c r="S184" s="8">
        <f>+R184+Q184+K184</f>
        <v>0</v>
      </c>
      <c r="U184" s="8" t="e">
        <f>T184/C184</f>
        <v>#DIV/0!</v>
      </c>
      <c r="X184" s="17" t="e">
        <f>U184*1.8</f>
        <v>#DIV/0!</v>
      </c>
      <c r="Y184" s="18">
        <v>0</v>
      </c>
      <c r="Z184" s="18">
        <f>Y184*8</f>
        <v>0</v>
      </c>
      <c r="AA184" s="18">
        <f>Y184*3.5</f>
        <v>0</v>
      </c>
      <c r="AB184" s="18">
        <f>Y184*0.9</f>
        <v>0</v>
      </c>
    </row>
    <row r="186" spans="1:28" s="18" customFormat="1" x14ac:dyDescent="0.25">
      <c r="A186" s="17">
        <v>62</v>
      </c>
      <c r="B186" s="18">
        <v>18</v>
      </c>
      <c r="C186" s="18">
        <v>1</v>
      </c>
      <c r="D186" s="18" t="s">
        <v>141</v>
      </c>
      <c r="E186" s="18" t="s">
        <v>306</v>
      </c>
      <c r="F186" s="18">
        <v>1</v>
      </c>
      <c r="G186" s="5">
        <f>+F186-O186/5</f>
        <v>0.6</v>
      </c>
      <c r="H186" s="6">
        <f>G186*7%</f>
        <v>4.2000000000000003E-2</v>
      </c>
      <c r="I186" s="6">
        <f>G186+H186</f>
        <v>0.64200000000000002</v>
      </c>
      <c r="J186" s="18">
        <v>32</v>
      </c>
      <c r="K186" s="7">
        <f>I186*J186</f>
        <v>20.544</v>
      </c>
      <c r="L186" s="10" t="s">
        <v>32</v>
      </c>
      <c r="M186" s="18">
        <v>1</v>
      </c>
      <c r="N186" s="18">
        <v>2</v>
      </c>
      <c r="O186" s="13">
        <v>2</v>
      </c>
      <c r="P186" s="13">
        <v>70</v>
      </c>
      <c r="Q186" s="9">
        <f>N186*P186</f>
        <v>140</v>
      </c>
      <c r="R186" s="8">
        <f>G186*13</f>
        <v>7.8</v>
      </c>
      <c r="S186" s="8">
        <f>+R186+Q186+K186</f>
        <v>168.34400000000002</v>
      </c>
      <c r="T186" s="8">
        <f>S186+S187</f>
        <v>168.34400000000002</v>
      </c>
      <c r="U186" s="8">
        <f>T186/C186</f>
        <v>168.34400000000002</v>
      </c>
      <c r="X186" s="17">
        <f>U186*1.8</f>
        <v>303.01920000000007</v>
      </c>
      <c r="Y186" s="18">
        <v>299</v>
      </c>
      <c r="Z186" s="18">
        <f>Y186*8</f>
        <v>2392</v>
      </c>
      <c r="AA186" s="18">
        <f>Y186*3.5</f>
        <v>1046.5</v>
      </c>
      <c r="AB186" s="18">
        <f>Y186*0.9</f>
        <v>269.10000000000002</v>
      </c>
    </row>
    <row r="187" spans="1:28" s="18" customFormat="1" x14ac:dyDescent="0.25">
      <c r="E187" s="17"/>
      <c r="G187" s="5">
        <f>+F187-O187/5</f>
        <v>0</v>
      </c>
      <c r="H187" s="6">
        <f>G187*7%</f>
        <v>0</v>
      </c>
      <c r="I187" s="6">
        <f>G187+H187</f>
        <v>0</v>
      </c>
      <c r="J187" s="18">
        <v>32</v>
      </c>
      <c r="K187" s="7">
        <f>I187*J187</f>
        <v>0</v>
      </c>
      <c r="L187" s="5"/>
      <c r="Q187" s="9">
        <f>N187*P187</f>
        <v>0</v>
      </c>
      <c r="R187" s="8">
        <f>G187*13</f>
        <v>0</v>
      </c>
      <c r="S187" s="8">
        <f>+R187+Q187+K187</f>
        <v>0</v>
      </c>
      <c r="U187" s="8" t="e">
        <f>T187/C187</f>
        <v>#DIV/0!</v>
      </c>
      <c r="X187" s="17" t="e">
        <f>U187*1.8</f>
        <v>#DIV/0!</v>
      </c>
      <c r="Y187" s="18">
        <v>0</v>
      </c>
      <c r="Z187" s="18">
        <f>Y187*8</f>
        <v>0</v>
      </c>
      <c r="AA187" s="18">
        <f>Y187*3.5</f>
        <v>0</v>
      </c>
      <c r="AB187" s="18">
        <f>Y187*0.9</f>
        <v>0</v>
      </c>
    </row>
    <row r="189" spans="1:28" s="18" customFormat="1" x14ac:dyDescent="0.25">
      <c r="A189" s="17">
        <v>63</v>
      </c>
      <c r="B189" s="18">
        <v>18</v>
      </c>
      <c r="C189" s="18">
        <v>1</v>
      </c>
      <c r="D189" s="18" t="s">
        <v>141</v>
      </c>
      <c r="E189" s="18" t="s">
        <v>307</v>
      </c>
      <c r="F189" s="18">
        <v>1</v>
      </c>
      <c r="G189" s="5">
        <f>+F189-O189/5</f>
        <v>0.5</v>
      </c>
      <c r="H189" s="6">
        <f>G189*7%</f>
        <v>3.5000000000000003E-2</v>
      </c>
      <c r="I189" s="6">
        <f>G189+H189</f>
        <v>0.53500000000000003</v>
      </c>
      <c r="J189" s="18">
        <v>32</v>
      </c>
      <c r="K189" s="7">
        <f>I189*J189</f>
        <v>17.12</v>
      </c>
      <c r="L189" s="10" t="s">
        <v>32</v>
      </c>
      <c r="M189" s="18">
        <v>1</v>
      </c>
      <c r="N189" s="18">
        <v>2.5</v>
      </c>
      <c r="O189" s="13">
        <v>2.5</v>
      </c>
      <c r="P189" s="13">
        <v>75</v>
      </c>
      <c r="Q189" s="9">
        <f>N189*P189</f>
        <v>187.5</v>
      </c>
      <c r="R189" s="8">
        <f>G189*13</f>
        <v>6.5</v>
      </c>
      <c r="S189" s="8">
        <f>+R189+Q189+K189</f>
        <v>211.12</v>
      </c>
      <c r="T189" s="8">
        <f>S189+S190</f>
        <v>211.12</v>
      </c>
      <c r="U189" s="8">
        <f>T189/C189</f>
        <v>211.12</v>
      </c>
      <c r="X189" s="17">
        <f>U189*1.8</f>
        <v>380.01600000000002</v>
      </c>
      <c r="Y189" s="18">
        <v>379</v>
      </c>
      <c r="Z189" s="18">
        <f>Y189*8</f>
        <v>3032</v>
      </c>
      <c r="AA189" s="18">
        <f>Y189*3.5</f>
        <v>1326.5</v>
      </c>
      <c r="AB189" s="18">
        <f>Y189*0.9</f>
        <v>341.1</v>
      </c>
    </row>
    <row r="190" spans="1:28" s="18" customFormat="1" x14ac:dyDescent="0.25">
      <c r="E190" s="17"/>
      <c r="G190" s="5">
        <f>+F190-O190/5</f>
        <v>0</v>
      </c>
      <c r="H190" s="6">
        <f>G190*7%</f>
        <v>0</v>
      </c>
      <c r="I190" s="6">
        <f>G190+H190</f>
        <v>0</v>
      </c>
      <c r="J190" s="18">
        <v>32</v>
      </c>
      <c r="K190" s="7">
        <f>I190*J190</f>
        <v>0</v>
      </c>
      <c r="L190" s="5"/>
      <c r="Q190" s="9">
        <f>N190*P190</f>
        <v>0</v>
      </c>
      <c r="R190" s="8">
        <f>G190*13</f>
        <v>0</v>
      </c>
      <c r="S190" s="8">
        <f>+R190+Q190+K190</f>
        <v>0</v>
      </c>
      <c r="U190" s="8" t="e">
        <f>T190/C190</f>
        <v>#DIV/0!</v>
      </c>
      <c r="X190" s="17" t="e">
        <f>U190*1.8</f>
        <v>#DIV/0!</v>
      </c>
      <c r="Y190" s="18">
        <v>0</v>
      </c>
      <c r="Z190" s="18">
        <f>Y190*8</f>
        <v>0</v>
      </c>
      <c r="AA190" s="18">
        <f>Y190*3.5</f>
        <v>0</v>
      </c>
      <c r="AB190" s="18">
        <f>Y190*0.9</f>
        <v>0</v>
      </c>
    </row>
    <row r="192" spans="1:28" s="18" customFormat="1" x14ac:dyDescent="0.25">
      <c r="A192" s="17">
        <v>64</v>
      </c>
      <c r="B192" s="18">
        <v>18</v>
      </c>
      <c r="C192" s="18">
        <v>1</v>
      </c>
      <c r="D192" s="18" t="s">
        <v>141</v>
      </c>
      <c r="E192" s="18" t="s">
        <v>308</v>
      </c>
      <c r="F192" s="18">
        <v>1</v>
      </c>
      <c r="G192" s="5">
        <f>+F192-O192/5</f>
        <v>0.4</v>
      </c>
      <c r="H192" s="6">
        <f>G192*7%</f>
        <v>2.8000000000000004E-2</v>
      </c>
      <c r="I192" s="6">
        <f>G192+H192</f>
        <v>0.42800000000000005</v>
      </c>
      <c r="J192" s="18">
        <v>32</v>
      </c>
      <c r="K192" s="7">
        <f>I192*J192</f>
        <v>13.696000000000002</v>
      </c>
      <c r="L192" s="10" t="s">
        <v>32</v>
      </c>
      <c r="M192" s="18">
        <v>1</v>
      </c>
      <c r="N192" s="18">
        <v>3</v>
      </c>
      <c r="O192" s="13">
        <v>3</v>
      </c>
      <c r="P192" s="13">
        <v>75</v>
      </c>
      <c r="Q192" s="9">
        <f>N192*P192</f>
        <v>225</v>
      </c>
      <c r="R192" s="8">
        <f>G192*13</f>
        <v>5.2</v>
      </c>
      <c r="S192" s="8">
        <f>+R192+Q192+K192</f>
        <v>243.89599999999999</v>
      </c>
      <c r="T192" s="8">
        <f>S192+S193</f>
        <v>243.89599999999999</v>
      </c>
      <c r="U192" s="8">
        <f>T192/C192</f>
        <v>243.89599999999999</v>
      </c>
      <c r="X192" s="17">
        <f>U192*1.8</f>
        <v>439.01279999999997</v>
      </c>
      <c r="Y192" s="18">
        <v>439</v>
      </c>
      <c r="Z192" s="18">
        <f>Y192*8</f>
        <v>3512</v>
      </c>
      <c r="AA192" s="18">
        <f>Y192*3.5</f>
        <v>1536.5</v>
      </c>
      <c r="AB192" s="18">
        <f>Y192*0.9</f>
        <v>395.1</v>
      </c>
    </row>
    <row r="193" spans="1:28" s="18" customFormat="1" x14ac:dyDescent="0.25">
      <c r="E193" s="17"/>
      <c r="G193" s="5">
        <f>+F193-O193/5</f>
        <v>0</v>
      </c>
      <c r="H193" s="6">
        <f>G193*7%</f>
        <v>0</v>
      </c>
      <c r="I193" s="6">
        <f>G193+H193</f>
        <v>0</v>
      </c>
      <c r="J193" s="18">
        <v>32</v>
      </c>
      <c r="K193" s="7">
        <f>I193*J193</f>
        <v>0</v>
      </c>
      <c r="L193" s="5"/>
      <c r="Q193" s="9">
        <f>N193*P193</f>
        <v>0</v>
      </c>
      <c r="R193" s="8">
        <f>G193*13</f>
        <v>0</v>
      </c>
      <c r="S193" s="8">
        <f>+R193+Q193+K193</f>
        <v>0</v>
      </c>
      <c r="U193" s="8" t="e">
        <f>T193/C193</f>
        <v>#DIV/0!</v>
      </c>
      <c r="X193" s="17" t="e">
        <f>U193*1.8</f>
        <v>#DIV/0!</v>
      </c>
      <c r="Y193" s="18">
        <v>0</v>
      </c>
      <c r="Z193" s="18">
        <f>Y193*8</f>
        <v>0</v>
      </c>
      <c r="AA193" s="18">
        <f>Y193*3.5</f>
        <v>0</v>
      </c>
      <c r="AB193" s="18">
        <f>Y193*0.9</f>
        <v>0</v>
      </c>
    </row>
    <row r="195" spans="1:28" s="56" customFormat="1" x14ac:dyDescent="0.25">
      <c r="A195" s="56">
        <v>65</v>
      </c>
      <c r="B195" s="56">
        <v>925</v>
      </c>
      <c r="C195" s="56">
        <v>1</v>
      </c>
      <c r="D195" s="56" t="s">
        <v>36</v>
      </c>
      <c r="E195" s="56" t="s">
        <v>309</v>
      </c>
      <c r="F195" s="56">
        <v>1.5</v>
      </c>
      <c r="G195" s="57">
        <f>+F195-O195/5</f>
        <v>1.4</v>
      </c>
      <c r="H195" s="58">
        <f>G195*7%</f>
        <v>9.8000000000000004E-2</v>
      </c>
      <c r="I195" s="58">
        <f>G195+H195</f>
        <v>1.498</v>
      </c>
      <c r="J195" s="56">
        <v>1</v>
      </c>
      <c r="K195" s="59">
        <f>I195*J195</f>
        <v>1.498</v>
      </c>
      <c r="L195" s="57" t="s">
        <v>32</v>
      </c>
      <c r="M195" s="56">
        <v>2</v>
      </c>
      <c r="N195" s="56">
        <v>0.5</v>
      </c>
      <c r="O195" s="60">
        <v>0.5</v>
      </c>
      <c r="P195" s="60">
        <v>50</v>
      </c>
      <c r="Q195" s="61">
        <f>N195*P195</f>
        <v>25</v>
      </c>
      <c r="R195" s="59">
        <f>G195*6</f>
        <v>8.3999999999999986</v>
      </c>
      <c r="S195" s="59">
        <f>+R195+Q195+K195</f>
        <v>34.897999999999996</v>
      </c>
      <c r="T195" s="59">
        <f>S195+S196</f>
        <v>34.897999999999996</v>
      </c>
      <c r="U195" s="59">
        <f>T195/C195</f>
        <v>34.897999999999996</v>
      </c>
      <c r="X195" s="17">
        <f>U195*2</f>
        <v>69.795999999999992</v>
      </c>
      <c r="Y195" s="56">
        <v>69</v>
      </c>
      <c r="Z195" s="56">
        <f>Y195*8</f>
        <v>552</v>
      </c>
      <c r="AA195" s="56">
        <f>Y195*3.5</f>
        <v>241.5</v>
      </c>
      <c r="AB195" s="56">
        <f>Y195*0.9</f>
        <v>62.1</v>
      </c>
    </row>
    <row r="196" spans="1:28" s="18" customFormat="1" x14ac:dyDescent="0.25">
      <c r="E196" s="17"/>
      <c r="G196" s="5">
        <f>+F196-O196/5</f>
        <v>0</v>
      </c>
      <c r="H196" s="6">
        <f>G196*7%</f>
        <v>0</v>
      </c>
      <c r="I196" s="6">
        <f>G196+H196</f>
        <v>0</v>
      </c>
      <c r="J196" s="18">
        <v>1</v>
      </c>
      <c r="K196" s="7">
        <f>I196*J196</f>
        <v>0</v>
      </c>
      <c r="L196" s="10"/>
      <c r="M196" s="23"/>
      <c r="Q196" s="9">
        <f>N196*P196</f>
        <v>0</v>
      </c>
      <c r="R196" s="8">
        <f>G196*6</f>
        <v>0</v>
      </c>
      <c r="S196" s="8">
        <f>+R196+Q196+K196</f>
        <v>0</v>
      </c>
      <c r="U196" s="8" t="e">
        <f>T196/C196</f>
        <v>#DIV/0!</v>
      </c>
      <c r="X196" s="17" t="e">
        <f>U196*1.8</f>
        <v>#DIV/0!</v>
      </c>
      <c r="Y196" s="18">
        <v>0</v>
      </c>
      <c r="Z196" s="18">
        <f>Y196*8</f>
        <v>0</v>
      </c>
      <c r="AA196" s="18">
        <f>Y196*3.5</f>
        <v>0</v>
      </c>
      <c r="AB196" s="18">
        <f>Y196*0.9</f>
        <v>0</v>
      </c>
    </row>
    <row r="198" spans="1:28" s="18" customFormat="1" x14ac:dyDescent="0.25">
      <c r="A198" s="17">
        <v>66</v>
      </c>
      <c r="B198" s="18">
        <v>925</v>
      </c>
      <c r="C198" s="18">
        <v>1</v>
      </c>
      <c r="D198" s="18" t="s">
        <v>36</v>
      </c>
      <c r="E198" s="18" t="s">
        <v>310</v>
      </c>
      <c r="F198" s="18">
        <v>1.5</v>
      </c>
      <c r="G198" s="5">
        <f>+F198-O198/5</f>
        <v>1.35</v>
      </c>
      <c r="H198" s="6">
        <f>G198*7%</f>
        <v>9.4500000000000015E-2</v>
      </c>
      <c r="I198" s="6">
        <f>G198+H198</f>
        <v>1.4445000000000001</v>
      </c>
      <c r="J198" s="18">
        <v>1</v>
      </c>
      <c r="K198" s="7">
        <f>I198*J198</f>
        <v>1.4445000000000001</v>
      </c>
      <c r="L198" s="10" t="s">
        <v>32</v>
      </c>
      <c r="M198" s="18">
        <v>2</v>
      </c>
      <c r="N198" s="18">
        <v>0.75</v>
      </c>
      <c r="O198" s="13">
        <v>0.75</v>
      </c>
      <c r="P198" s="13">
        <v>60</v>
      </c>
      <c r="Q198" s="9">
        <f>N198*P198</f>
        <v>45</v>
      </c>
      <c r="R198" s="8">
        <f>G198*6</f>
        <v>8.1000000000000014</v>
      </c>
      <c r="S198" s="8">
        <f>+R198+Q198+K198</f>
        <v>54.544499999999999</v>
      </c>
      <c r="T198" s="8">
        <f>S198+S199</f>
        <v>54.544499999999999</v>
      </c>
      <c r="U198" s="8">
        <f>T198/C198</f>
        <v>54.544499999999999</v>
      </c>
      <c r="X198" s="17">
        <f>U198*2</f>
        <v>109.089</v>
      </c>
      <c r="Y198" s="18">
        <v>109</v>
      </c>
      <c r="Z198" s="18">
        <f>Y198*8</f>
        <v>872</v>
      </c>
      <c r="AA198" s="18">
        <f>Y198*3.5</f>
        <v>381.5</v>
      </c>
      <c r="AB198" s="18">
        <f>Y198*0.9</f>
        <v>98.100000000000009</v>
      </c>
    </row>
    <row r="199" spans="1:28" s="18" customFormat="1" x14ac:dyDescent="0.25">
      <c r="E199" s="17"/>
      <c r="G199" s="5">
        <f>+F199-O199/5</f>
        <v>0</v>
      </c>
      <c r="H199" s="6">
        <f>G199*7%</f>
        <v>0</v>
      </c>
      <c r="I199" s="6">
        <f>G199+H199</f>
        <v>0</v>
      </c>
      <c r="J199" s="18">
        <v>1</v>
      </c>
      <c r="K199" s="7">
        <f>I199*J199</f>
        <v>0</v>
      </c>
      <c r="L199" s="10"/>
      <c r="M199" s="23"/>
      <c r="Q199" s="9">
        <f>N199*P199</f>
        <v>0</v>
      </c>
      <c r="R199" s="8">
        <f>G199*6</f>
        <v>0</v>
      </c>
      <c r="S199" s="8">
        <f>+R199+Q199+K199</f>
        <v>0</v>
      </c>
      <c r="U199" s="8" t="e">
        <f>T199/C199</f>
        <v>#DIV/0!</v>
      </c>
      <c r="X199" s="17" t="e">
        <f>U199*1.8</f>
        <v>#DIV/0!</v>
      </c>
      <c r="Y199" s="18">
        <v>0</v>
      </c>
      <c r="Z199" s="18">
        <f>Y199*8</f>
        <v>0</v>
      </c>
      <c r="AA199" s="18">
        <f>Y199*3.5</f>
        <v>0</v>
      </c>
      <c r="AB199" s="18">
        <f>Y199*0.9</f>
        <v>0</v>
      </c>
    </row>
    <row r="201" spans="1:28" s="18" customFormat="1" x14ac:dyDescent="0.25">
      <c r="A201" s="17">
        <v>67</v>
      </c>
      <c r="B201" s="18">
        <v>925</v>
      </c>
      <c r="C201" s="18">
        <v>1</v>
      </c>
      <c r="D201" s="18" t="s">
        <v>36</v>
      </c>
      <c r="E201" s="18" t="s">
        <v>311</v>
      </c>
      <c r="F201" s="18">
        <v>1.5</v>
      </c>
      <c r="G201" s="5">
        <f>+F201-O201/5</f>
        <v>1.3</v>
      </c>
      <c r="H201" s="6">
        <f>G201*7%</f>
        <v>9.1000000000000011E-2</v>
      </c>
      <c r="I201" s="6">
        <f>G201+H201</f>
        <v>1.391</v>
      </c>
      <c r="J201" s="18">
        <v>1</v>
      </c>
      <c r="K201" s="7">
        <f>I201*J201</f>
        <v>1.391</v>
      </c>
      <c r="L201" s="10" t="s">
        <v>32</v>
      </c>
      <c r="M201" s="18">
        <v>2</v>
      </c>
      <c r="N201" s="18">
        <v>1</v>
      </c>
      <c r="O201" s="13">
        <v>1</v>
      </c>
      <c r="P201" s="13">
        <v>60</v>
      </c>
      <c r="Q201" s="9">
        <f>N201*P201</f>
        <v>60</v>
      </c>
      <c r="R201" s="8">
        <f>G201*6</f>
        <v>7.8000000000000007</v>
      </c>
      <c r="S201" s="8">
        <f>+R201+Q201+K201</f>
        <v>69.191000000000003</v>
      </c>
      <c r="T201" s="8">
        <f>S201+S202</f>
        <v>69.191000000000003</v>
      </c>
      <c r="U201" s="8">
        <f>T201/C201</f>
        <v>69.191000000000003</v>
      </c>
      <c r="X201" s="17">
        <f>U201*2</f>
        <v>138.38200000000001</v>
      </c>
      <c r="Y201" s="18">
        <v>139</v>
      </c>
      <c r="Z201" s="18">
        <f>Y201*8</f>
        <v>1112</v>
      </c>
      <c r="AA201" s="18">
        <f>Y201*3.5</f>
        <v>486.5</v>
      </c>
      <c r="AB201" s="18">
        <f>Y201*0.9</f>
        <v>125.10000000000001</v>
      </c>
    </row>
    <row r="202" spans="1:28" s="18" customFormat="1" x14ac:dyDescent="0.25">
      <c r="E202" s="17"/>
      <c r="G202" s="5">
        <f>+F202-O202/5</f>
        <v>0</v>
      </c>
      <c r="H202" s="6">
        <f>G202*7%</f>
        <v>0</v>
      </c>
      <c r="I202" s="6">
        <f>G202+H202</f>
        <v>0</v>
      </c>
      <c r="J202" s="18">
        <v>1</v>
      </c>
      <c r="K202" s="7">
        <f>I202*J202</f>
        <v>0</v>
      </c>
      <c r="L202" s="10"/>
      <c r="M202" s="23"/>
      <c r="Q202" s="9">
        <f>N202*P202</f>
        <v>0</v>
      </c>
      <c r="R202" s="8">
        <f>G202*6</f>
        <v>0</v>
      </c>
      <c r="S202" s="8">
        <f>+R202+Q202+K202</f>
        <v>0</v>
      </c>
      <c r="U202" s="8" t="e">
        <f>T202/C202</f>
        <v>#DIV/0!</v>
      </c>
      <c r="X202" s="17" t="e">
        <f>U202*1.8</f>
        <v>#DIV/0!</v>
      </c>
      <c r="Y202" s="18">
        <v>0</v>
      </c>
      <c r="Z202" s="18">
        <f>Y202*8</f>
        <v>0</v>
      </c>
      <c r="AA202" s="18">
        <f>Y202*3.5</f>
        <v>0</v>
      </c>
      <c r="AB202" s="18">
        <f>Y202*0.9</f>
        <v>0</v>
      </c>
    </row>
    <row r="204" spans="1:28" s="18" customFormat="1" x14ac:dyDescent="0.25">
      <c r="A204" s="17">
        <v>68</v>
      </c>
      <c r="B204" s="18">
        <v>925</v>
      </c>
      <c r="C204" s="18">
        <v>1</v>
      </c>
      <c r="D204" s="18" t="s">
        <v>36</v>
      </c>
      <c r="E204" s="18" t="s">
        <v>312</v>
      </c>
      <c r="F204" s="18">
        <v>1.5</v>
      </c>
      <c r="G204" s="5">
        <f>+F204-O204/5</f>
        <v>1.2</v>
      </c>
      <c r="H204" s="6">
        <f>G204*7%</f>
        <v>8.4000000000000005E-2</v>
      </c>
      <c r="I204" s="6">
        <f>G204+H204</f>
        <v>1.284</v>
      </c>
      <c r="J204" s="18">
        <v>1</v>
      </c>
      <c r="K204" s="7">
        <f>I204*J204</f>
        <v>1.284</v>
      </c>
      <c r="L204" s="10" t="s">
        <v>32</v>
      </c>
      <c r="M204" s="18">
        <v>2</v>
      </c>
      <c r="N204" s="18">
        <v>1.5</v>
      </c>
      <c r="O204" s="13">
        <v>1.5</v>
      </c>
      <c r="P204" s="13">
        <v>60</v>
      </c>
      <c r="Q204" s="9">
        <f>N204*P204</f>
        <v>90</v>
      </c>
      <c r="R204" s="8">
        <f>G204*6</f>
        <v>7.1999999999999993</v>
      </c>
      <c r="S204" s="8">
        <f>+R204+Q204+K204</f>
        <v>98.484000000000009</v>
      </c>
      <c r="T204" s="8">
        <f>S204+S205</f>
        <v>98.484000000000009</v>
      </c>
      <c r="U204" s="8">
        <f>T204/C204</f>
        <v>98.484000000000009</v>
      </c>
      <c r="X204" s="17">
        <f>U204*2</f>
        <v>196.96800000000002</v>
      </c>
      <c r="Y204" s="18">
        <v>199</v>
      </c>
      <c r="Z204" s="18">
        <f>Y204*8</f>
        <v>1592</v>
      </c>
      <c r="AA204" s="18">
        <f>Y204*3.5</f>
        <v>696.5</v>
      </c>
      <c r="AB204" s="18">
        <f>Y204*0.9</f>
        <v>179.1</v>
      </c>
    </row>
    <row r="205" spans="1:28" s="18" customFormat="1" x14ac:dyDescent="0.25">
      <c r="E205" s="17"/>
      <c r="G205" s="5">
        <f>+F205-O205/5</f>
        <v>0</v>
      </c>
      <c r="H205" s="6">
        <f>G205*7%</f>
        <v>0</v>
      </c>
      <c r="I205" s="6">
        <f>G205+H205</f>
        <v>0</v>
      </c>
      <c r="J205" s="18">
        <v>1</v>
      </c>
      <c r="K205" s="7">
        <f>I205*J205</f>
        <v>0</v>
      </c>
      <c r="L205" s="10"/>
      <c r="M205" s="23"/>
      <c r="Q205" s="9">
        <f>N205*P205</f>
        <v>0</v>
      </c>
      <c r="R205" s="8">
        <f>G205*6</f>
        <v>0</v>
      </c>
      <c r="S205" s="8">
        <f>+R205+Q205+K205</f>
        <v>0</v>
      </c>
      <c r="U205" s="8" t="e">
        <f>T205/C205</f>
        <v>#DIV/0!</v>
      </c>
      <c r="X205" s="17" t="e">
        <f>U205*1.8</f>
        <v>#DIV/0!</v>
      </c>
      <c r="Y205" s="18">
        <v>0</v>
      </c>
      <c r="Z205" s="18">
        <f>Y205*8</f>
        <v>0</v>
      </c>
      <c r="AA205" s="18">
        <f>Y205*3.5</f>
        <v>0</v>
      </c>
      <c r="AB205" s="18">
        <f>Y205*0.9</f>
        <v>0</v>
      </c>
    </row>
    <row r="207" spans="1:28" s="18" customFormat="1" x14ac:dyDescent="0.25">
      <c r="A207" s="17">
        <v>69</v>
      </c>
      <c r="B207" s="18">
        <v>925</v>
      </c>
      <c r="C207" s="18">
        <v>1</v>
      </c>
      <c r="D207" s="18" t="s">
        <v>36</v>
      </c>
      <c r="E207" s="18" t="s">
        <v>313</v>
      </c>
      <c r="F207" s="18">
        <v>1.5</v>
      </c>
      <c r="G207" s="5">
        <f>+F207-O207/5</f>
        <v>1.1000000000000001</v>
      </c>
      <c r="H207" s="6">
        <f>G207*7%</f>
        <v>7.7000000000000013E-2</v>
      </c>
      <c r="I207" s="6">
        <f>G207+H207</f>
        <v>1.177</v>
      </c>
      <c r="J207" s="18">
        <v>1</v>
      </c>
      <c r="K207" s="7">
        <f>I207*J207</f>
        <v>1.177</v>
      </c>
      <c r="L207" s="10" t="s">
        <v>32</v>
      </c>
      <c r="M207" s="18">
        <v>2</v>
      </c>
      <c r="N207" s="18">
        <v>2</v>
      </c>
      <c r="O207" s="13">
        <v>2</v>
      </c>
      <c r="P207" s="13">
        <v>70</v>
      </c>
      <c r="Q207" s="9">
        <f>N207*P207</f>
        <v>140</v>
      </c>
      <c r="R207" s="8">
        <f>G207*6</f>
        <v>6.6000000000000005</v>
      </c>
      <c r="S207" s="8">
        <f>+R207+Q207+K207</f>
        <v>147.77699999999999</v>
      </c>
      <c r="T207" s="8">
        <f>S207+S208</f>
        <v>147.77699999999999</v>
      </c>
      <c r="U207" s="8">
        <f>T207/C207</f>
        <v>147.77699999999999</v>
      </c>
      <c r="X207" s="17">
        <f>U207*1.8</f>
        <v>265.99860000000001</v>
      </c>
      <c r="Y207" s="18">
        <v>269</v>
      </c>
      <c r="Z207" s="18">
        <f>Y207*8</f>
        <v>2152</v>
      </c>
      <c r="AA207" s="18">
        <f>Y207*3.5</f>
        <v>941.5</v>
      </c>
      <c r="AB207" s="18">
        <f>Y207*0.9</f>
        <v>242.1</v>
      </c>
    </row>
    <row r="208" spans="1:28" s="18" customFormat="1" x14ac:dyDescent="0.25">
      <c r="E208" s="17"/>
      <c r="G208" s="5">
        <f>+F208-O208/5</f>
        <v>0</v>
      </c>
      <c r="H208" s="6">
        <f>G208*7%</f>
        <v>0</v>
      </c>
      <c r="I208" s="6">
        <f>G208+H208</f>
        <v>0</v>
      </c>
      <c r="J208" s="18">
        <v>1</v>
      </c>
      <c r="K208" s="7">
        <f>I208*J208</f>
        <v>0</v>
      </c>
      <c r="L208" s="10"/>
      <c r="M208" s="23"/>
      <c r="Q208" s="9">
        <f>N208*P208</f>
        <v>0</v>
      </c>
      <c r="R208" s="8">
        <f>G208*6</f>
        <v>0</v>
      </c>
      <c r="S208" s="8">
        <f>+R208+Q208+K208</f>
        <v>0</v>
      </c>
      <c r="U208" s="8" t="e">
        <f>T208/C208</f>
        <v>#DIV/0!</v>
      </c>
      <c r="X208" s="17" t="e">
        <f>U208*1.8</f>
        <v>#DIV/0!</v>
      </c>
      <c r="Y208" s="18">
        <v>0</v>
      </c>
      <c r="Z208" s="18">
        <f>Y208*8</f>
        <v>0</v>
      </c>
      <c r="AA208" s="18">
        <f>Y208*3.5</f>
        <v>0</v>
      </c>
      <c r="AB208" s="18">
        <f>Y208*0.9</f>
        <v>0</v>
      </c>
    </row>
    <row r="210" spans="1:28" s="18" customFormat="1" x14ac:dyDescent="0.25">
      <c r="A210" s="17">
        <v>70</v>
      </c>
      <c r="B210" s="18">
        <v>925</v>
      </c>
      <c r="C210" s="18">
        <v>1</v>
      </c>
      <c r="D210" s="18" t="s">
        <v>36</v>
      </c>
      <c r="E210" s="18" t="s">
        <v>314</v>
      </c>
      <c r="F210" s="18">
        <v>1.5</v>
      </c>
      <c r="G210" s="5">
        <f>+F210-O210/5</f>
        <v>1</v>
      </c>
      <c r="H210" s="6">
        <f>G210*7%</f>
        <v>7.0000000000000007E-2</v>
      </c>
      <c r="I210" s="6">
        <f>G210+H210</f>
        <v>1.07</v>
      </c>
      <c r="J210" s="18">
        <v>1</v>
      </c>
      <c r="K210" s="7">
        <f>I210*J210</f>
        <v>1.07</v>
      </c>
      <c r="L210" s="10" t="s">
        <v>32</v>
      </c>
      <c r="M210" s="18">
        <v>2</v>
      </c>
      <c r="N210" s="18">
        <v>2.5</v>
      </c>
      <c r="O210" s="13">
        <v>2.5</v>
      </c>
      <c r="P210" s="13">
        <v>75</v>
      </c>
      <c r="Q210" s="9">
        <f>N210*P210</f>
        <v>187.5</v>
      </c>
      <c r="R210" s="8">
        <f>G210*6</f>
        <v>6</v>
      </c>
      <c r="S210" s="8">
        <f>+R210+Q210+K210</f>
        <v>194.57</v>
      </c>
      <c r="T210" s="8">
        <f>S210+S211</f>
        <v>194.57</v>
      </c>
      <c r="U210" s="8">
        <f>T210/C210</f>
        <v>194.57</v>
      </c>
      <c r="X210" s="17">
        <f>U210*1.8</f>
        <v>350.226</v>
      </c>
      <c r="Y210" s="18">
        <v>349</v>
      </c>
      <c r="Z210" s="18">
        <f>Y210*8</f>
        <v>2792</v>
      </c>
      <c r="AA210" s="18">
        <f>Y210*3.5</f>
        <v>1221.5</v>
      </c>
      <c r="AB210" s="18">
        <f>Y210*0.9</f>
        <v>314.10000000000002</v>
      </c>
    </row>
    <row r="211" spans="1:28" s="18" customFormat="1" x14ac:dyDescent="0.25">
      <c r="E211" s="17"/>
      <c r="G211" s="5">
        <f>+F211-O211/5</f>
        <v>0</v>
      </c>
      <c r="H211" s="6">
        <f>G211*7%</f>
        <v>0</v>
      </c>
      <c r="I211" s="6">
        <f>G211+H211</f>
        <v>0</v>
      </c>
      <c r="J211" s="18">
        <v>1</v>
      </c>
      <c r="K211" s="7">
        <f>I211*J211</f>
        <v>0</v>
      </c>
      <c r="L211" s="10"/>
      <c r="M211" s="23"/>
      <c r="Q211" s="9">
        <f>N211*P211</f>
        <v>0</v>
      </c>
      <c r="R211" s="8">
        <f>G211*6</f>
        <v>0</v>
      </c>
      <c r="S211" s="8">
        <f>+R211+Q211+K211</f>
        <v>0</v>
      </c>
      <c r="U211" s="8" t="e">
        <f>T211/C211</f>
        <v>#DIV/0!</v>
      </c>
      <c r="X211" s="17" t="e">
        <f>U211*1.8</f>
        <v>#DIV/0!</v>
      </c>
      <c r="Y211" s="18">
        <v>0</v>
      </c>
      <c r="Z211" s="18">
        <f>Y211*8</f>
        <v>0</v>
      </c>
      <c r="AA211" s="18">
        <f>Y211*3.5</f>
        <v>0</v>
      </c>
      <c r="AB211" s="18">
        <f>Y211*0.9</f>
        <v>0</v>
      </c>
    </row>
    <row r="213" spans="1:28" s="18" customFormat="1" x14ac:dyDescent="0.25">
      <c r="A213" s="17">
        <v>71</v>
      </c>
      <c r="B213" s="18">
        <v>925</v>
      </c>
      <c r="C213" s="18">
        <v>1</v>
      </c>
      <c r="D213" s="18" t="s">
        <v>36</v>
      </c>
      <c r="E213" s="18" t="s">
        <v>315</v>
      </c>
      <c r="F213" s="18">
        <v>1.5</v>
      </c>
      <c r="G213" s="5">
        <f>+F213-O213/5</f>
        <v>0.9</v>
      </c>
      <c r="H213" s="6">
        <f>G213*7%</f>
        <v>6.3000000000000014E-2</v>
      </c>
      <c r="I213" s="6">
        <f>G213+H213</f>
        <v>0.96300000000000008</v>
      </c>
      <c r="J213" s="18">
        <v>1</v>
      </c>
      <c r="K213" s="7">
        <f>I213*J213</f>
        <v>0.96300000000000008</v>
      </c>
      <c r="L213" s="10" t="s">
        <v>32</v>
      </c>
      <c r="M213" s="18">
        <v>2</v>
      </c>
      <c r="N213" s="18">
        <v>3</v>
      </c>
      <c r="O213" s="13">
        <v>3</v>
      </c>
      <c r="P213" s="13">
        <v>75</v>
      </c>
      <c r="Q213" s="9">
        <f>N213*P213</f>
        <v>225</v>
      </c>
      <c r="R213" s="8">
        <f>G213*6</f>
        <v>5.4</v>
      </c>
      <c r="S213" s="8">
        <f>+R213+Q213+K213</f>
        <v>231.363</v>
      </c>
      <c r="T213" s="8">
        <f>S213+S214</f>
        <v>231.363</v>
      </c>
      <c r="U213" s="8">
        <f>T213/C213</f>
        <v>231.363</v>
      </c>
      <c r="X213" s="17">
        <f>U213*1.8</f>
        <v>416.45339999999999</v>
      </c>
      <c r="Y213" s="18">
        <v>419</v>
      </c>
      <c r="Z213" s="18">
        <f>Y213*8</f>
        <v>3352</v>
      </c>
      <c r="AA213" s="18">
        <f>Y213*3.5</f>
        <v>1466.5</v>
      </c>
      <c r="AB213" s="18">
        <f>Y213*0.9</f>
        <v>377.1</v>
      </c>
    </row>
    <row r="214" spans="1:28" s="18" customFormat="1" x14ac:dyDescent="0.25">
      <c r="E214" s="17"/>
      <c r="G214" s="5">
        <f>+F214-O214/5</f>
        <v>0</v>
      </c>
      <c r="H214" s="6">
        <f>G214*7%</f>
        <v>0</v>
      </c>
      <c r="I214" s="6">
        <f>G214+H214</f>
        <v>0</v>
      </c>
      <c r="J214" s="18">
        <v>1</v>
      </c>
      <c r="K214" s="7">
        <f>I214*J214</f>
        <v>0</v>
      </c>
      <c r="L214" s="10"/>
      <c r="M214" s="23"/>
      <c r="Q214" s="9">
        <f>N214*P214</f>
        <v>0</v>
      </c>
      <c r="R214" s="8">
        <f>G214*6</f>
        <v>0</v>
      </c>
      <c r="S214" s="8">
        <f>+R214+Q214+K214</f>
        <v>0</v>
      </c>
      <c r="U214" s="8" t="e">
        <f>T214/C214</f>
        <v>#DIV/0!</v>
      </c>
      <c r="X214" s="17" t="e">
        <f>U214*1.8</f>
        <v>#DIV/0!</v>
      </c>
      <c r="Y214" s="18">
        <v>0</v>
      </c>
      <c r="Z214" s="18">
        <f>Y214*8</f>
        <v>0</v>
      </c>
      <c r="AA214" s="18">
        <f>Y214*3.5</f>
        <v>0</v>
      </c>
      <c r="AB214" s="18">
        <f>Y214*0.9</f>
        <v>0</v>
      </c>
    </row>
    <row r="216" spans="1:28" s="56" customFormat="1" x14ac:dyDescent="0.25">
      <c r="A216" s="56">
        <v>72</v>
      </c>
      <c r="B216" s="56">
        <v>10</v>
      </c>
      <c r="C216" s="56">
        <v>1</v>
      </c>
      <c r="D216" s="56" t="s">
        <v>36</v>
      </c>
      <c r="E216" s="56" t="s">
        <v>316</v>
      </c>
      <c r="F216" s="56">
        <v>1.5</v>
      </c>
      <c r="G216" s="57">
        <f>+F216-O216/5</f>
        <v>1.4</v>
      </c>
      <c r="H216" s="58">
        <f>G216*7%</f>
        <v>9.8000000000000004E-2</v>
      </c>
      <c r="I216" s="58">
        <f>G216+H216</f>
        <v>1.498</v>
      </c>
      <c r="J216" s="56">
        <v>18</v>
      </c>
      <c r="K216" s="59">
        <f>I216*J216</f>
        <v>26.963999999999999</v>
      </c>
      <c r="L216" s="57" t="s">
        <v>32</v>
      </c>
      <c r="M216" s="56">
        <v>2</v>
      </c>
      <c r="N216" s="56">
        <v>0.5</v>
      </c>
      <c r="O216" s="60">
        <v>0.5</v>
      </c>
      <c r="P216" s="60">
        <v>50</v>
      </c>
      <c r="Q216" s="61">
        <f>N216*P216</f>
        <v>25</v>
      </c>
      <c r="R216" s="59">
        <f>G216*13</f>
        <v>18.2</v>
      </c>
      <c r="S216" s="59">
        <f>+R216+Q216+K216</f>
        <v>70.164000000000001</v>
      </c>
      <c r="T216" s="59">
        <f>S216+S217</f>
        <v>70.164000000000001</v>
      </c>
      <c r="U216" s="59">
        <f>T216/C216</f>
        <v>70.164000000000001</v>
      </c>
      <c r="X216" s="17">
        <f>U216*2</f>
        <v>140.328</v>
      </c>
      <c r="Y216" s="56">
        <v>139</v>
      </c>
      <c r="Z216" s="56">
        <f>Y216*8</f>
        <v>1112</v>
      </c>
      <c r="AA216" s="56">
        <f>Y216*3.5</f>
        <v>486.5</v>
      </c>
      <c r="AB216" s="56">
        <f>Y216*0.9</f>
        <v>125.10000000000001</v>
      </c>
    </row>
    <row r="217" spans="1:28" s="18" customFormat="1" x14ac:dyDescent="0.25">
      <c r="E217" s="17"/>
      <c r="G217" s="5">
        <f>+F217-O217/5</f>
        <v>0</v>
      </c>
      <c r="H217" s="6">
        <f>G217*7%</f>
        <v>0</v>
      </c>
      <c r="I217" s="6">
        <f>G217+H217</f>
        <v>0</v>
      </c>
      <c r="J217" s="18">
        <v>18</v>
      </c>
      <c r="K217" s="7">
        <f>I217*J217</f>
        <v>0</v>
      </c>
      <c r="L217" s="5"/>
      <c r="Q217" s="9">
        <f>N217*P217</f>
        <v>0</v>
      </c>
      <c r="R217" s="8">
        <f>G217*13</f>
        <v>0</v>
      </c>
      <c r="S217" s="8">
        <f>+R217+Q217+K217</f>
        <v>0</v>
      </c>
      <c r="U217" s="8" t="e">
        <f>T217/C217</f>
        <v>#DIV/0!</v>
      </c>
      <c r="X217" s="17" t="e">
        <f>U217*1.8</f>
        <v>#DIV/0!</v>
      </c>
      <c r="Y217" s="18">
        <v>0</v>
      </c>
      <c r="Z217" s="18">
        <f>Y217*8</f>
        <v>0</v>
      </c>
      <c r="AA217" s="18">
        <f>Y217*3.5</f>
        <v>0</v>
      </c>
      <c r="AB217" s="18">
        <f>Y217*0.9</f>
        <v>0</v>
      </c>
    </row>
    <row r="219" spans="1:28" s="18" customFormat="1" x14ac:dyDescent="0.25">
      <c r="A219" s="17">
        <v>73</v>
      </c>
      <c r="B219" s="18">
        <v>10</v>
      </c>
      <c r="C219" s="18">
        <v>1</v>
      </c>
      <c r="D219" s="18" t="s">
        <v>36</v>
      </c>
      <c r="E219" s="18" t="s">
        <v>317</v>
      </c>
      <c r="F219" s="18">
        <v>1.5</v>
      </c>
      <c r="G219" s="5">
        <f>+F219-O219/5</f>
        <v>1.35</v>
      </c>
      <c r="H219" s="6">
        <f>G219*7%</f>
        <v>9.4500000000000015E-2</v>
      </c>
      <c r="I219" s="6">
        <f>G219+H219</f>
        <v>1.4445000000000001</v>
      </c>
      <c r="J219" s="18">
        <v>18</v>
      </c>
      <c r="K219" s="7">
        <f>I219*J219</f>
        <v>26.001000000000001</v>
      </c>
      <c r="L219" s="10" t="s">
        <v>32</v>
      </c>
      <c r="M219" s="18">
        <v>2</v>
      </c>
      <c r="N219" s="18">
        <v>0.75</v>
      </c>
      <c r="O219" s="13">
        <v>0.75</v>
      </c>
      <c r="P219" s="13">
        <v>60</v>
      </c>
      <c r="Q219" s="9">
        <f>N219*P219</f>
        <v>45</v>
      </c>
      <c r="R219" s="8">
        <f>G219*13</f>
        <v>17.55</v>
      </c>
      <c r="S219" s="8">
        <f>+R219+Q219+K219</f>
        <v>88.551000000000002</v>
      </c>
      <c r="T219" s="8">
        <f>S219+S220</f>
        <v>88.551000000000002</v>
      </c>
      <c r="U219" s="8">
        <f>T219/C219</f>
        <v>88.551000000000002</v>
      </c>
      <c r="X219" s="17">
        <f>U219*2</f>
        <v>177.102</v>
      </c>
      <c r="Y219" s="42">
        <v>179</v>
      </c>
      <c r="Z219" s="18">
        <f>Y219*8</f>
        <v>1432</v>
      </c>
      <c r="AA219" s="18">
        <f>Y219*3.5</f>
        <v>626.5</v>
      </c>
      <c r="AB219" s="18">
        <f>Y219*0.9</f>
        <v>161.1</v>
      </c>
    </row>
    <row r="220" spans="1:28" s="18" customFormat="1" x14ac:dyDescent="0.25">
      <c r="E220" s="17"/>
      <c r="G220" s="5">
        <f>+F220-O220/5</f>
        <v>0</v>
      </c>
      <c r="H220" s="6">
        <f>G220*7%</f>
        <v>0</v>
      </c>
      <c r="I220" s="6">
        <f>G220+H220</f>
        <v>0</v>
      </c>
      <c r="J220" s="18">
        <v>18</v>
      </c>
      <c r="K220" s="7">
        <f>I220*J220</f>
        <v>0</v>
      </c>
      <c r="L220" s="5"/>
      <c r="Q220" s="9">
        <f>N220*P220</f>
        <v>0</v>
      </c>
      <c r="R220" s="8">
        <f>G220*13</f>
        <v>0</v>
      </c>
      <c r="S220" s="8">
        <f>+R220+Q220+K220</f>
        <v>0</v>
      </c>
      <c r="U220" s="8" t="e">
        <f>T220/C220</f>
        <v>#DIV/0!</v>
      </c>
      <c r="X220" s="17" t="e">
        <f>U220*1.8</f>
        <v>#DIV/0!</v>
      </c>
      <c r="Y220" s="42">
        <v>0</v>
      </c>
      <c r="Z220" s="18">
        <f>Y220*8</f>
        <v>0</v>
      </c>
      <c r="AA220" s="18">
        <f>Y220*3.5</f>
        <v>0</v>
      </c>
      <c r="AB220" s="18">
        <f>Y220*0.9</f>
        <v>0</v>
      </c>
    </row>
    <row r="221" spans="1:28" x14ac:dyDescent="0.25">
      <c r="Y221" s="42"/>
    </row>
    <row r="222" spans="1:28" s="18" customFormat="1" x14ac:dyDescent="0.25">
      <c r="A222" s="17">
        <v>74</v>
      </c>
      <c r="B222" s="18">
        <v>10</v>
      </c>
      <c r="C222" s="18">
        <v>1</v>
      </c>
      <c r="D222" s="18" t="s">
        <v>36</v>
      </c>
      <c r="E222" s="18" t="s">
        <v>318</v>
      </c>
      <c r="F222" s="18">
        <v>1.5</v>
      </c>
      <c r="G222" s="5">
        <f>+F222-O222/5</f>
        <v>1.3</v>
      </c>
      <c r="H222" s="6">
        <f>G222*7%</f>
        <v>9.1000000000000011E-2</v>
      </c>
      <c r="I222" s="6">
        <f>G222+H222</f>
        <v>1.391</v>
      </c>
      <c r="J222" s="18">
        <v>18</v>
      </c>
      <c r="K222" s="7">
        <f>I222*J222</f>
        <v>25.038</v>
      </c>
      <c r="L222" s="10" t="s">
        <v>32</v>
      </c>
      <c r="M222" s="18">
        <v>2</v>
      </c>
      <c r="N222" s="18">
        <v>1</v>
      </c>
      <c r="O222" s="13">
        <v>1</v>
      </c>
      <c r="P222" s="13">
        <v>60</v>
      </c>
      <c r="Q222" s="9">
        <f>N222*P222</f>
        <v>60</v>
      </c>
      <c r="R222" s="8">
        <f>G222*13</f>
        <v>16.900000000000002</v>
      </c>
      <c r="S222" s="8">
        <f>+R222+Q222+K222</f>
        <v>101.938</v>
      </c>
      <c r="T222" s="8">
        <f>S222+S223</f>
        <v>101.938</v>
      </c>
      <c r="U222" s="8">
        <f>T222/C222</f>
        <v>101.938</v>
      </c>
      <c r="X222" s="17">
        <f>U222*1.8</f>
        <v>183.48840000000001</v>
      </c>
      <c r="Y222" s="42">
        <v>179</v>
      </c>
      <c r="Z222" s="18">
        <f>Y222*8</f>
        <v>1432</v>
      </c>
      <c r="AA222" s="18">
        <f>Y222*3.5</f>
        <v>626.5</v>
      </c>
      <c r="AB222" s="18">
        <f>Y222*0.9</f>
        <v>161.1</v>
      </c>
    </row>
    <row r="223" spans="1:28" s="18" customFormat="1" x14ac:dyDescent="0.25">
      <c r="E223" s="17"/>
      <c r="G223" s="5">
        <f>+F223-O223/5</f>
        <v>0</v>
      </c>
      <c r="H223" s="6">
        <f>G223*7%</f>
        <v>0</v>
      </c>
      <c r="I223" s="6">
        <f>G223+H223</f>
        <v>0</v>
      </c>
      <c r="J223" s="18">
        <v>18</v>
      </c>
      <c r="K223" s="7">
        <f>I223*J223</f>
        <v>0</v>
      </c>
      <c r="L223" s="5"/>
      <c r="Q223" s="9">
        <f>N223*P223</f>
        <v>0</v>
      </c>
      <c r="R223" s="8">
        <f>G223*13</f>
        <v>0</v>
      </c>
      <c r="S223" s="8">
        <f>+R223+Q223+K223</f>
        <v>0</v>
      </c>
      <c r="U223" s="8" t="e">
        <f>T223/C223</f>
        <v>#DIV/0!</v>
      </c>
      <c r="X223" s="17" t="e">
        <f>U223*1.8</f>
        <v>#DIV/0!</v>
      </c>
      <c r="Y223" s="18">
        <v>0</v>
      </c>
      <c r="Z223" s="18">
        <f>Y223*8</f>
        <v>0</v>
      </c>
      <c r="AA223" s="18">
        <f>Y223*3.5</f>
        <v>0</v>
      </c>
      <c r="AB223" s="18">
        <f>Y223*0.9</f>
        <v>0</v>
      </c>
    </row>
    <row r="225" spans="1:28" s="18" customFormat="1" x14ac:dyDescent="0.25">
      <c r="A225" s="17">
        <v>75</v>
      </c>
      <c r="B225" s="18">
        <v>10</v>
      </c>
      <c r="C225" s="18">
        <v>1</v>
      </c>
      <c r="D225" s="18" t="s">
        <v>36</v>
      </c>
      <c r="E225" s="18" t="s">
        <v>319</v>
      </c>
      <c r="F225" s="18">
        <v>1.5</v>
      </c>
      <c r="G225" s="5">
        <f>+F225-O225/5</f>
        <v>1.2</v>
      </c>
      <c r="H225" s="6">
        <f>G225*7%</f>
        <v>8.4000000000000005E-2</v>
      </c>
      <c r="I225" s="6">
        <f>G225+H225</f>
        <v>1.284</v>
      </c>
      <c r="J225" s="18">
        <v>18</v>
      </c>
      <c r="K225" s="7">
        <f>I225*J225</f>
        <v>23.112000000000002</v>
      </c>
      <c r="L225" s="10" t="s">
        <v>32</v>
      </c>
      <c r="M225" s="18">
        <v>2</v>
      </c>
      <c r="N225" s="18">
        <v>1.5</v>
      </c>
      <c r="O225" s="13">
        <v>1.5</v>
      </c>
      <c r="P225" s="13">
        <v>60</v>
      </c>
      <c r="Q225" s="9">
        <f>N225*P225</f>
        <v>90</v>
      </c>
      <c r="R225" s="8">
        <f>G225*13</f>
        <v>15.6</v>
      </c>
      <c r="S225" s="8">
        <f>+R225+Q225+K225</f>
        <v>128.71199999999999</v>
      </c>
      <c r="T225" s="8">
        <f>S225+S226</f>
        <v>128.71199999999999</v>
      </c>
      <c r="U225" s="8">
        <f>T225/C225</f>
        <v>128.71199999999999</v>
      </c>
      <c r="X225" s="17">
        <f>U225*1.8</f>
        <v>231.68159999999997</v>
      </c>
      <c r="Y225" s="18">
        <v>229</v>
      </c>
      <c r="Z225" s="18">
        <f>Y225*8</f>
        <v>1832</v>
      </c>
      <c r="AA225" s="18">
        <f>Y225*3.5</f>
        <v>801.5</v>
      </c>
      <c r="AB225" s="18">
        <f>Y225*0.9</f>
        <v>206.1</v>
      </c>
    </row>
    <row r="226" spans="1:28" s="18" customFormat="1" x14ac:dyDescent="0.25">
      <c r="E226" s="17"/>
      <c r="G226" s="5">
        <f>+F226-O226/5</f>
        <v>0</v>
      </c>
      <c r="H226" s="6">
        <f>G226*7%</f>
        <v>0</v>
      </c>
      <c r="I226" s="6">
        <f>G226+H226</f>
        <v>0</v>
      </c>
      <c r="J226" s="18">
        <v>18</v>
      </c>
      <c r="K226" s="7">
        <f>I226*J226</f>
        <v>0</v>
      </c>
      <c r="L226" s="5"/>
      <c r="Q226" s="9">
        <f>N226*P226</f>
        <v>0</v>
      </c>
      <c r="R226" s="8">
        <f>G226*13</f>
        <v>0</v>
      </c>
      <c r="S226" s="8">
        <f>+R226+Q226+K226</f>
        <v>0</v>
      </c>
      <c r="U226" s="8" t="e">
        <f>T226/C226</f>
        <v>#DIV/0!</v>
      </c>
      <c r="X226" s="17" t="e">
        <f>U226*1.8</f>
        <v>#DIV/0!</v>
      </c>
      <c r="Y226" s="18">
        <v>0</v>
      </c>
      <c r="Z226" s="18">
        <f>Y226*8</f>
        <v>0</v>
      </c>
      <c r="AA226" s="18">
        <f>Y226*3.5</f>
        <v>0</v>
      </c>
      <c r="AB226" s="18">
        <f>Y226*0.9</f>
        <v>0</v>
      </c>
    </row>
    <row r="228" spans="1:28" s="18" customFormat="1" x14ac:dyDescent="0.25">
      <c r="A228" s="17">
        <v>76</v>
      </c>
      <c r="B228" s="18">
        <v>10</v>
      </c>
      <c r="C228" s="18">
        <v>1</v>
      </c>
      <c r="D228" s="18" t="s">
        <v>36</v>
      </c>
      <c r="E228" s="18" t="s">
        <v>320</v>
      </c>
      <c r="F228" s="18">
        <v>1.5</v>
      </c>
      <c r="G228" s="5">
        <f>+F228-O228/5</f>
        <v>1.1000000000000001</v>
      </c>
      <c r="H228" s="6">
        <f>G228*7%</f>
        <v>7.7000000000000013E-2</v>
      </c>
      <c r="I228" s="6">
        <f>G228+H228</f>
        <v>1.177</v>
      </c>
      <c r="J228" s="18">
        <v>18</v>
      </c>
      <c r="K228" s="7">
        <f>I228*J228</f>
        <v>21.186</v>
      </c>
      <c r="L228" s="10" t="s">
        <v>32</v>
      </c>
      <c r="M228" s="18">
        <v>2</v>
      </c>
      <c r="N228" s="18">
        <v>2</v>
      </c>
      <c r="O228" s="13">
        <v>2</v>
      </c>
      <c r="P228" s="13">
        <v>70</v>
      </c>
      <c r="Q228" s="9">
        <f>N228*P228</f>
        <v>140</v>
      </c>
      <c r="R228" s="8">
        <f>G228*13</f>
        <v>14.3</v>
      </c>
      <c r="S228" s="8">
        <f>+R228+Q228+K228</f>
        <v>175.48600000000002</v>
      </c>
      <c r="T228" s="8">
        <f>S228+S229</f>
        <v>175.48600000000002</v>
      </c>
      <c r="U228" s="8">
        <f>T228/C228</f>
        <v>175.48600000000002</v>
      </c>
      <c r="X228" s="17">
        <f>U228*1.8</f>
        <v>315.87480000000005</v>
      </c>
      <c r="Y228" s="18">
        <v>319</v>
      </c>
      <c r="Z228" s="18">
        <f>Y228*8</f>
        <v>2552</v>
      </c>
      <c r="AA228" s="18">
        <f>Y228*3.5</f>
        <v>1116.5</v>
      </c>
      <c r="AB228" s="18">
        <f>Y228*0.9</f>
        <v>287.10000000000002</v>
      </c>
    </row>
    <row r="229" spans="1:28" s="18" customFormat="1" x14ac:dyDescent="0.25">
      <c r="E229" s="17"/>
      <c r="G229" s="5">
        <f>+F229-O229/5</f>
        <v>0</v>
      </c>
      <c r="H229" s="6">
        <f>G229*7%</f>
        <v>0</v>
      </c>
      <c r="I229" s="6">
        <f>G229+H229</f>
        <v>0</v>
      </c>
      <c r="J229" s="18">
        <v>18</v>
      </c>
      <c r="K229" s="7">
        <f>I229*J229</f>
        <v>0</v>
      </c>
      <c r="L229" s="5"/>
      <c r="Q229" s="9">
        <f>N229*P229</f>
        <v>0</v>
      </c>
      <c r="R229" s="8">
        <f>G229*13</f>
        <v>0</v>
      </c>
      <c r="S229" s="8">
        <f>+R229+Q229+K229</f>
        <v>0</v>
      </c>
      <c r="U229" s="8" t="e">
        <f>T229/C229</f>
        <v>#DIV/0!</v>
      </c>
      <c r="X229" s="17" t="e">
        <f>U229*1.8</f>
        <v>#DIV/0!</v>
      </c>
      <c r="Y229" s="18">
        <v>0</v>
      </c>
      <c r="Z229" s="18">
        <f>Y229*8</f>
        <v>0</v>
      </c>
      <c r="AA229" s="18">
        <f>Y229*3.5</f>
        <v>0</v>
      </c>
      <c r="AB229" s="18">
        <f>Y229*0.9</f>
        <v>0</v>
      </c>
    </row>
    <row r="231" spans="1:28" s="18" customFormat="1" x14ac:dyDescent="0.25">
      <c r="A231" s="17">
        <v>77</v>
      </c>
      <c r="B231" s="18">
        <v>10</v>
      </c>
      <c r="C231" s="18">
        <v>1</v>
      </c>
      <c r="D231" s="18" t="s">
        <v>36</v>
      </c>
      <c r="E231" s="18" t="s">
        <v>321</v>
      </c>
      <c r="F231" s="18">
        <v>1.5</v>
      </c>
      <c r="G231" s="5">
        <f>+F231-O231/5</f>
        <v>1</v>
      </c>
      <c r="H231" s="6">
        <f>G231*7%</f>
        <v>7.0000000000000007E-2</v>
      </c>
      <c r="I231" s="6">
        <f>G231+H231</f>
        <v>1.07</v>
      </c>
      <c r="J231" s="18">
        <v>18</v>
      </c>
      <c r="K231" s="7">
        <f>I231*J231</f>
        <v>19.260000000000002</v>
      </c>
      <c r="L231" s="10" t="s">
        <v>32</v>
      </c>
      <c r="M231" s="18">
        <v>2</v>
      </c>
      <c r="N231" s="18">
        <v>2.5</v>
      </c>
      <c r="O231" s="13">
        <v>2.5</v>
      </c>
      <c r="P231" s="13">
        <v>75</v>
      </c>
      <c r="Q231" s="9">
        <f>N231*P231</f>
        <v>187.5</v>
      </c>
      <c r="R231" s="8">
        <f>G231*13</f>
        <v>13</v>
      </c>
      <c r="S231" s="8">
        <f>+R231+Q231+K231</f>
        <v>219.76</v>
      </c>
      <c r="T231" s="8">
        <f>S231+S232</f>
        <v>219.76</v>
      </c>
      <c r="U231" s="8">
        <f>T231/C231</f>
        <v>219.76</v>
      </c>
      <c r="X231" s="17">
        <f>U231*1.8</f>
        <v>395.56799999999998</v>
      </c>
      <c r="Y231" s="18">
        <v>399</v>
      </c>
      <c r="Z231" s="18">
        <f>Y231*8</f>
        <v>3192</v>
      </c>
      <c r="AA231" s="18">
        <f>Y231*3.5</f>
        <v>1396.5</v>
      </c>
      <c r="AB231" s="18">
        <f>Y231*0.9</f>
        <v>359.1</v>
      </c>
    </row>
    <row r="232" spans="1:28" s="18" customFormat="1" x14ac:dyDescent="0.25">
      <c r="E232" s="17"/>
      <c r="G232" s="5">
        <f>+F232-O232/5</f>
        <v>0</v>
      </c>
      <c r="H232" s="6">
        <f>G232*7%</f>
        <v>0</v>
      </c>
      <c r="I232" s="6">
        <f>G232+H232</f>
        <v>0</v>
      </c>
      <c r="J232" s="18">
        <v>18</v>
      </c>
      <c r="K232" s="7">
        <f>I232*J232</f>
        <v>0</v>
      </c>
      <c r="L232" s="5"/>
      <c r="Q232" s="9">
        <f>N232*P232</f>
        <v>0</v>
      </c>
      <c r="R232" s="8">
        <f>G232*13</f>
        <v>0</v>
      </c>
      <c r="S232" s="8">
        <f>+R232+Q232+K232</f>
        <v>0</v>
      </c>
      <c r="U232" s="8" t="e">
        <f>T232/C232</f>
        <v>#DIV/0!</v>
      </c>
      <c r="X232" s="17" t="e">
        <f>U232*1.8</f>
        <v>#DIV/0!</v>
      </c>
      <c r="Y232" s="18">
        <v>0</v>
      </c>
      <c r="Z232" s="18">
        <f>Y232*8</f>
        <v>0</v>
      </c>
      <c r="AA232" s="18">
        <f>Y232*3.5</f>
        <v>0</v>
      </c>
      <c r="AB232" s="18">
        <f>Y232*0.9</f>
        <v>0</v>
      </c>
    </row>
    <row r="234" spans="1:28" s="17" customFormat="1" x14ac:dyDescent="0.25">
      <c r="A234" s="17">
        <v>78</v>
      </c>
      <c r="B234" s="17">
        <v>10</v>
      </c>
      <c r="C234" s="17">
        <v>1</v>
      </c>
      <c r="D234" s="17" t="s">
        <v>36</v>
      </c>
      <c r="E234" s="17" t="s">
        <v>322</v>
      </c>
      <c r="F234" s="17">
        <v>1.5</v>
      </c>
      <c r="G234" s="10">
        <f>+F234-O234/5</f>
        <v>0.9</v>
      </c>
      <c r="H234" s="11">
        <f>G234*7%</f>
        <v>6.3000000000000014E-2</v>
      </c>
      <c r="I234" s="11">
        <f>G234+H234</f>
        <v>0.96300000000000008</v>
      </c>
      <c r="J234" s="17">
        <v>18</v>
      </c>
      <c r="K234" s="7">
        <f>I234*J234</f>
        <v>17.334000000000003</v>
      </c>
      <c r="L234" s="10" t="s">
        <v>32</v>
      </c>
      <c r="M234" s="17">
        <v>2</v>
      </c>
      <c r="N234" s="17">
        <v>3</v>
      </c>
      <c r="O234" s="13">
        <v>3</v>
      </c>
      <c r="P234" s="13">
        <v>75</v>
      </c>
      <c r="Q234" s="9">
        <f>N234*P234</f>
        <v>225</v>
      </c>
      <c r="R234" s="7">
        <f>G234*13</f>
        <v>11.700000000000001</v>
      </c>
      <c r="S234" s="7">
        <f>+R234+Q234+K234</f>
        <v>254.03399999999999</v>
      </c>
      <c r="T234" s="7">
        <f>S234+S235</f>
        <v>254.03399999999999</v>
      </c>
      <c r="U234" s="7">
        <f>T234/C234</f>
        <v>254.03399999999999</v>
      </c>
      <c r="X234" s="17">
        <f>U234*1.8</f>
        <v>457.26119999999997</v>
      </c>
      <c r="Y234" s="17">
        <v>459</v>
      </c>
      <c r="Z234" s="17">
        <f>Y234*8</f>
        <v>3672</v>
      </c>
      <c r="AA234" s="17">
        <f>Y234*3.5</f>
        <v>1606.5</v>
      </c>
      <c r="AB234" s="17">
        <f>Y234*0.9</f>
        <v>413.1</v>
      </c>
    </row>
    <row r="235" spans="1:28" s="18" customFormat="1" x14ac:dyDescent="0.25">
      <c r="E235" s="17"/>
      <c r="G235" s="5">
        <f>+F235-O235/5</f>
        <v>0</v>
      </c>
      <c r="H235" s="6">
        <f>G235*7%</f>
        <v>0</v>
      </c>
      <c r="I235" s="6">
        <f>G235+H235</f>
        <v>0</v>
      </c>
      <c r="J235" s="18">
        <v>18</v>
      </c>
      <c r="K235" s="7">
        <f>I235*J235</f>
        <v>0</v>
      </c>
      <c r="L235" s="5"/>
      <c r="Q235" s="9">
        <f>N235*P235</f>
        <v>0</v>
      </c>
      <c r="R235" s="8">
        <f>G235*13</f>
        <v>0</v>
      </c>
      <c r="S235" s="8">
        <f>+R235+Q235+K235</f>
        <v>0</v>
      </c>
      <c r="U235" s="8" t="e">
        <f>T235/C235</f>
        <v>#DIV/0!</v>
      </c>
      <c r="X235" s="17" t="e">
        <f>U235*1.8</f>
        <v>#DIV/0!</v>
      </c>
      <c r="Y235" s="18">
        <v>0</v>
      </c>
      <c r="Z235" s="18">
        <f>Y235*8</f>
        <v>0</v>
      </c>
      <c r="AA235" s="18">
        <f>Y235*3.5</f>
        <v>0</v>
      </c>
      <c r="AB235" s="18">
        <f>Y235*0.9</f>
        <v>0</v>
      </c>
    </row>
    <row r="237" spans="1:28" s="56" customFormat="1" x14ac:dyDescent="0.25">
      <c r="A237" s="56">
        <v>79</v>
      </c>
      <c r="B237" s="56">
        <v>14</v>
      </c>
      <c r="C237" s="56">
        <v>1</v>
      </c>
      <c r="D237" s="56" t="s">
        <v>36</v>
      </c>
      <c r="E237" s="56" t="s">
        <v>323</v>
      </c>
      <c r="F237" s="56">
        <v>1.5</v>
      </c>
      <c r="G237" s="57">
        <f>+F237-O237/5</f>
        <v>1.4</v>
      </c>
      <c r="H237" s="58">
        <f>G237*7%</f>
        <v>9.8000000000000004E-2</v>
      </c>
      <c r="I237" s="58">
        <f>G237+H237</f>
        <v>1.498</v>
      </c>
      <c r="J237" s="56">
        <v>27</v>
      </c>
      <c r="K237" s="59">
        <f>I237*J237</f>
        <v>40.445999999999998</v>
      </c>
      <c r="L237" s="57" t="s">
        <v>32</v>
      </c>
      <c r="M237" s="56">
        <v>2</v>
      </c>
      <c r="N237" s="56">
        <v>0.5</v>
      </c>
      <c r="O237" s="60">
        <v>0.5</v>
      </c>
      <c r="P237" s="60">
        <v>50</v>
      </c>
      <c r="Q237" s="61">
        <f>N237*P237</f>
        <v>25</v>
      </c>
      <c r="R237" s="59">
        <f>G237*13</f>
        <v>18.2</v>
      </c>
      <c r="S237" s="59">
        <f>+R237+Q237+K237</f>
        <v>83.646000000000001</v>
      </c>
      <c r="T237" s="59">
        <f>S237+S238</f>
        <v>83.646000000000001</v>
      </c>
      <c r="U237" s="59">
        <f>T237/C237</f>
        <v>83.646000000000001</v>
      </c>
      <c r="X237" s="17">
        <f>U237*2</f>
        <v>167.292</v>
      </c>
      <c r="Y237" s="56">
        <v>169</v>
      </c>
      <c r="Z237" s="56">
        <f>Y237*8</f>
        <v>1352</v>
      </c>
      <c r="AA237" s="56">
        <f>Y237*3.5</f>
        <v>591.5</v>
      </c>
      <c r="AB237" s="56">
        <f>Y237*0.9</f>
        <v>152.1</v>
      </c>
    </row>
    <row r="238" spans="1:28" s="18" customFormat="1" x14ac:dyDescent="0.25">
      <c r="E238" s="17"/>
      <c r="G238" s="5">
        <f>+F238-O238/5</f>
        <v>0</v>
      </c>
      <c r="H238" s="6">
        <f>G238*7%</f>
        <v>0</v>
      </c>
      <c r="I238" s="6">
        <f>G238+H238</f>
        <v>0</v>
      </c>
      <c r="J238" s="18">
        <v>27</v>
      </c>
      <c r="K238" s="7">
        <f>I238*J238</f>
        <v>0</v>
      </c>
      <c r="L238" s="5"/>
      <c r="Q238" s="9">
        <f>N238*P238</f>
        <v>0</v>
      </c>
      <c r="R238" s="8">
        <f>G238*13</f>
        <v>0</v>
      </c>
      <c r="S238" s="8">
        <f>+R238+Q238+K238</f>
        <v>0</v>
      </c>
      <c r="U238" s="8" t="e">
        <f>T238/C238</f>
        <v>#DIV/0!</v>
      </c>
      <c r="X238" s="17" t="e">
        <f>U238*1.8</f>
        <v>#DIV/0!</v>
      </c>
      <c r="Y238" s="18">
        <v>0</v>
      </c>
      <c r="Z238" s="18">
        <f>Y238*8</f>
        <v>0</v>
      </c>
      <c r="AA238" s="18">
        <f>Y238*3.5</f>
        <v>0</v>
      </c>
      <c r="AB238" s="18">
        <f>Y238*0.9</f>
        <v>0</v>
      </c>
    </row>
    <row r="240" spans="1:28" s="18" customFormat="1" x14ac:dyDescent="0.25">
      <c r="A240" s="17">
        <v>80</v>
      </c>
      <c r="B240" s="18">
        <v>14</v>
      </c>
      <c r="C240" s="18">
        <v>1</v>
      </c>
      <c r="D240" s="18" t="s">
        <v>36</v>
      </c>
      <c r="E240" s="18" t="s">
        <v>324</v>
      </c>
      <c r="F240" s="18">
        <v>1.5</v>
      </c>
      <c r="G240" s="5">
        <f>+F240-O240/5</f>
        <v>1.35</v>
      </c>
      <c r="H240" s="6">
        <f>G240*7%</f>
        <v>9.4500000000000015E-2</v>
      </c>
      <c r="I240" s="6">
        <f>G240+H240</f>
        <v>1.4445000000000001</v>
      </c>
      <c r="J240" s="18">
        <v>27</v>
      </c>
      <c r="K240" s="7">
        <f>I240*J240</f>
        <v>39.0015</v>
      </c>
      <c r="L240" s="10" t="s">
        <v>32</v>
      </c>
      <c r="M240" s="18">
        <v>2</v>
      </c>
      <c r="N240" s="18">
        <v>0.75</v>
      </c>
      <c r="O240" s="13">
        <v>0.75</v>
      </c>
      <c r="P240" s="13">
        <v>60</v>
      </c>
      <c r="Q240" s="9">
        <f>N240*P240</f>
        <v>45</v>
      </c>
      <c r="R240" s="8">
        <f>G240*13</f>
        <v>17.55</v>
      </c>
      <c r="S240" s="8">
        <f>+R240+Q240+K240</f>
        <v>101.5515</v>
      </c>
      <c r="T240" s="8">
        <f>S240+S241</f>
        <v>101.5515</v>
      </c>
      <c r="U240" s="8">
        <f>T240/C240</f>
        <v>101.5515</v>
      </c>
      <c r="X240" s="17">
        <f>U240*1.8</f>
        <v>182.79270000000002</v>
      </c>
      <c r="Y240" s="18">
        <v>179</v>
      </c>
      <c r="Z240" s="18">
        <f>Y240*8</f>
        <v>1432</v>
      </c>
      <c r="AA240" s="18">
        <f>Y240*3.5</f>
        <v>626.5</v>
      </c>
      <c r="AB240" s="18">
        <f>Y240*0.9</f>
        <v>161.1</v>
      </c>
    </row>
    <row r="241" spans="1:28" s="18" customFormat="1" x14ac:dyDescent="0.25">
      <c r="E241" s="17"/>
      <c r="G241" s="5">
        <f>+F241-O241/5</f>
        <v>0</v>
      </c>
      <c r="H241" s="6">
        <f>G241*7%</f>
        <v>0</v>
      </c>
      <c r="I241" s="6">
        <f>G241+H241</f>
        <v>0</v>
      </c>
      <c r="J241" s="18">
        <v>27</v>
      </c>
      <c r="K241" s="7">
        <f>I241*J241</f>
        <v>0</v>
      </c>
      <c r="L241" s="5"/>
      <c r="Q241" s="9">
        <f>N241*P241</f>
        <v>0</v>
      </c>
      <c r="R241" s="8">
        <f>G241*13</f>
        <v>0</v>
      </c>
      <c r="S241" s="8">
        <f>+R241+Q241+K241</f>
        <v>0</v>
      </c>
      <c r="U241" s="8" t="e">
        <f>T241/C241</f>
        <v>#DIV/0!</v>
      </c>
      <c r="X241" s="17" t="e">
        <f>U241*1.8</f>
        <v>#DIV/0!</v>
      </c>
      <c r="Y241" s="18">
        <v>0</v>
      </c>
      <c r="Z241" s="18">
        <f>Y241*8</f>
        <v>0</v>
      </c>
      <c r="AA241" s="18">
        <f>Y241*3.5</f>
        <v>0</v>
      </c>
      <c r="AB241" s="18">
        <f>Y241*0.9</f>
        <v>0</v>
      </c>
    </row>
    <row r="243" spans="1:28" s="18" customFormat="1" x14ac:dyDescent="0.25">
      <c r="A243" s="17">
        <v>81</v>
      </c>
      <c r="B243" s="18">
        <v>14</v>
      </c>
      <c r="C243" s="18">
        <v>1</v>
      </c>
      <c r="D243" s="18" t="s">
        <v>36</v>
      </c>
      <c r="E243" s="18" t="s">
        <v>325</v>
      </c>
      <c r="F243" s="18">
        <v>1.5</v>
      </c>
      <c r="G243" s="5">
        <f>+F243-O243/5</f>
        <v>1.3</v>
      </c>
      <c r="H243" s="6">
        <f>G243*7%</f>
        <v>9.1000000000000011E-2</v>
      </c>
      <c r="I243" s="6">
        <f>G243+H243</f>
        <v>1.391</v>
      </c>
      <c r="J243" s="18">
        <v>27</v>
      </c>
      <c r="K243" s="7">
        <f>I243*J243</f>
        <v>37.557000000000002</v>
      </c>
      <c r="L243" s="10" t="s">
        <v>32</v>
      </c>
      <c r="M243" s="18">
        <v>2</v>
      </c>
      <c r="N243" s="18">
        <v>1</v>
      </c>
      <c r="O243" s="13">
        <v>1</v>
      </c>
      <c r="P243" s="13">
        <v>60</v>
      </c>
      <c r="Q243" s="9">
        <f>N243*P243</f>
        <v>60</v>
      </c>
      <c r="R243" s="8">
        <f>G243*13</f>
        <v>16.900000000000002</v>
      </c>
      <c r="S243" s="8">
        <f>+R243+Q243+K243</f>
        <v>114.45700000000001</v>
      </c>
      <c r="T243" s="8">
        <f>S243+S244</f>
        <v>114.45700000000001</v>
      </c>
      <c r="U243" s="8">
        <f>T243/C243</f>
        <v>114.45700000000001</v>
      </c>
      <c r="X243" s="17">
        <f>U243*1.8</f>
        <v>206.02260000000001</v>
      </c>
      <c r="Y243" s="18">
        <v>209</v>
      </c>
      <c r="Z243" s="18">
        <f>Y243*8</f>
        <v>1672</v>
      </c>
      <c r="AA243" s="18">
        <f>Y243*3.5</f>
        <v>731.5</v>
      </c>
      <c r="AB243" s="18">
        <f>Y243*0.9</f>
        <v>188.1</v>
      </c>
    </row>
    <row r="244" spans="1:28" s="18" customFormat="1" x14ac:dyDescent="0.25">
      <c r="E244" s="17"/>
      <c r="G244" s="5">
        <f>+F244-O244/5</f>
        <v>0</v>
      </c>
      <c r="H244" s="6">
        <f>G244*7%</f>
        <v>0</v>
      </c>
      <c r="I244" s="6">
        <f>G244+H244</f>
        <v>0</v>
      </c>
      <c r="J244" s="18">
        <v>27</v>
      </c>
      <c r="K244" s="7">
        <f>I244*J244</f>
        <v>0</v>
      </c>
      <c r="L244" s="5"/>
      <c r="Q244" s="9">
        <f>N244*P244</f>
        <v>0</v>
      </c>
      <c r="R244" s="8">
        <f>G244*13</f>
        <v>0</v>
      </c>
      <c r="S244" s="8">
        <f>+R244+Q244+K244</f>
        <v>0</v>
      </c>
      <c r="U244" s="8" t="e">
        <f>T244/C244</f>
        <v>#DIV/0!</v>
      </c>
      <c r="X244" s="17" t="e">
        <f>U244*1.8</f>
        <v>#DIV/0!</v>
      </c>
      <c r="Y244" s="18">
        <v>0</v>
      </c>
      <c r="Z244" s="18">
        <f>Y244*8</f>
        <v>0</v>
      </c>
      <c r="AA244" s="18">
        <f>Y244*3.5</f>
        <v>0</v>
      </c>
      <c r="AB244" s="18">
        <f>Y244*0.9</f>
        <v>0</v>
      </c>
    </row>
    <row r="246" spans="1:28" s="18" customFormat="1" x14ac:dyDescent="0.25">
      <c r="A246" s="17">
        <v>82</v>
      </c>
      <c r="B246" s="18">
        <v>14</v>
      </c>
      <c r="C246" s="18">
        <v>1</v>
      </c>
      <c r="D246" s="18" t="s">
        <v>36</v>
      </c>
      <c r="E246" s="18" t="s">
        <v>326</v>
      </c>
      <c r="F246" s="18">
        <v>1.5</v>
      </c>
      <c r="G246" s="5">
        <f>+F246-O246/5</f>
        <v>1.2</v>
      </c>
      <c r="H246" s="6">
        <f>G246*7%</f>
        <v>8.4000000000000005E-2</v>
      </c>
      <c r="I246" s="6">
        <f>G246+H246</f>
        <v>1.284</v>
      </c>
      <c r="J246" s="18">
        <v>27</v>
      </c>
      <c r="K246" s="7">
        <f>I246*J246</f>
        <v>34.667999999999999</v>
      </c>
      <c r="L246" s="10" t="s">
        <v>32</v>
      </c>
      <c r="M246" s="18">
        <v>2</v>
      </c>
      <c r="N246" s="18">
        <v>1.5</v>
      </c>
      <c r="O246" s="13">
        <v>1.5</v>
      </c>
      <c r="P246" s="13">
        <v>60</v>
      </c>
      <c r="Q246" s="9">
        <f>N246*P246</f>
        <v>90</v>
      </c>
      <c r="R246" s="8">
        <f>G246*13</f>
        <v>15.6</v>
      </c>
      <c r="S246" s="8">
        <f>+R246+Q246+K246</f>
        <v>140.268</v>
      </c>
      <c r="T246" s="8">
        <f>S246+S247</f>
        <v>140.268</v>
      </c>
      <c r="U246" s="8">
        <f>T246/C246</f>
        <v>140.268</v>
      </c>
      <c r="X246" s="17">
        <f>U246*1.8</f>
        <v>252.48240000000001</v>
      </c>
      <c r="Y246" s="18">
        <v>249</v>
      </c>
      <c r="Z246" s="18">
        <f>Y246*8</f>
        <v>1992</v>
      </c>
      <c r="AA246" s="18">
        <f>Y246*3.5</f>
        <v>871.5</v>
      </c>
      <c r="AB246" s="18">
        <f>Y246*0.9</f>
        <v>224.1</v>
      </c>
    </row>
    <row r="247" spans="1:28" s="18" customFormat="1" x14ac:dyDescent="0.25">
      <c r="E247" s="17"/>
      <c r="G247" s="5">
        <f>+F247-O247/5</f>
        <v>0</v>
      </c>
      <c r="H247" s="6">
        <f>G247*7%</f>
        <v>0</v>
      </c>
      <c r="I247" s="6">
        <f>G247+H247</f>
        <v>0</v>
      </c>
      <c r="J247" s="18">
        <v>27</v>
      </c>
      <c r="K247" s="7">
        <f>I247*J247</f>
        <v>0</v>
      </c>
      <c r="L247" s="5"/>
      <c r="Q247" s="9">
        <f>N247*P247</f>
        <v>0</v>
      </c>
      <c r="R247" s="8">
        <f>G247*13</f>
        <v>0</v>
      </c>
      <c r="S247" s="8">
        <f>+R247+Q247+K247</f>
        <v>0</v>
      </c>
      <c r="U247" s="8" t="e">
        <f>T247/C247</f>
        <v>#DIV/0!</v>
      </c>
      <c r="X247" s="17" t="e">
        <f>U247*1.8</f>
        <v>#DIV/0!</v>
      </c>
      <c r="Y247" s="18">
        <v>0</v>
      </c>
      <c r="Z247" s="18">
        <f>Y247*8</f>
        <v>0</v>
      </c>
      <c r="AA247" s="18">
        <f>Y247*3.5</f>
        <v>0</v>
      </c>
      <c r="AB247" s="18">
        <f>Y247*0.9</f>
        <v>0</v>
      </c>
    </row>
    <row r="249" spans="1:28" s="18" customFormat="1" x14ac:dyDescent="0.25">
      <c r="A249" s="17">
        <v>83</v>
      </c>
      <c r="B249" s="18">
        <v>14</v>
      </c>
      <c r="C249" s="18">
        <v>1</v>
      </c>
      <c r="D249" s="18" t="s">
        <v>36</v>
      </c>
      <c r="E249" s="18" t="s">
        <v>327</v>
      </c>
      <c r="F249" s="18">
        <v>1.5</v>
      </c>
      <c r="G249" s="5">
        <f>+F249-O249/5</f>
        <v>1.1000000000000001</v>
      </c>
      <c r="H249" s="6">
        <f>G249*7%</f>
        <v>7.7000000000000013E-2</v>
      </c>
      <c r="I249" s="6">
        <f>G249+H249</f>
        <v>1.177</v>
      </c>
      <c r="J249" s="18">
        <v>27</v>
      </c>
      <c r="K249" s="7">
        <f>I249*J249</f>
        <v>31.779</v>
      </c>
      <c r="L249" s="10" t="s">
        <v>32</v>
      </c>
      <c r="M249" s="18">
        <v>2</v>
      </c>
      <c r="N249" s="18">
        <v>2</v>
      </c>
      <c r="O249" s="13">
        <v>2</v>
      </c>
      <c r="P249" s="13">
        <v>70</v>
      </c>
      <c r="Q249" s="9">
        <f>N249*P249</f>
        <v>140</v>
      </c>
      <c r="R249" s="8">
        <f>G249*13</f>
        <v>14.3</v>
      </c>
      <c r="S249" s="8">
        <f>+R249+Q249+K249</f>
        <v>186.07900000000001</v>
      </c>
      <c r="T249" s="8">
        <f>S249+S250</f>
        <v>186.07900000000001</v>
      </c>
      <c r="U249" s="8">
        <f>T249/C249</f>
        <v>186.07900000000001</v>
      </c>
      <c r="X249" s="17">
        <f>U249*1.8</f>
        <v>334.94220000000001</v>
      </c>
      <c r="Y249" s="18">
        <v>329</v>
      </c>
      <c r="Z249" s="18">
        <f>Y249*8</f>
        <v>2632</v>
      </c>
      <c r="AA249" s="18">
        <f>Y249*3.5</f>
        <v>1151.5</v>
      </c>
      <c r="AB249" s="18">
        <f>Y249*0.9</f>
        <v>296.10000000000002</v>
      </c>
    </row>
    <row r="250" spans="1:28" s="18" customFormat="1" x14ac:dyDescent="0.25">
      <c r="E250" s="17"/>
      <c r="G250" s="5">
        <f>+F250-O250/5</f>
        <v>0</v>
      </c>
      <c r="H250" s="6">
        <f>G250*7%</f>
        <v>0</v>
      </c>
      <c r="I250" s="6">
        <f>G250+H250</f>
        <v>0</v>
      </c>
      <c r="J250" s="18">
        <v>27</v>
      </c>
      <c r="K250" s="7">
        <f>I250*J250</f>
        <v>0</v>
      </c>
      <c r="L250" s="5"/>
      <c r="Q250" s="9">
        <f>N250*P250</f>
        <v>0</v>
      </c>
      <c r="R250" s="8">
        <f>G250*13</f>
        <v>0</v>
      </c>
      <c r="S250" s="8">
        <f>+R250+Q250+K250</f>
        <v>0</v>
      </c>
      <c r="U250" s="8" t="e">
        <f>T250/C250</f>
        <v>#DIV/0!</v>
      </c>
      <c r="X250" s="17" t="e">
        <f>U250*1.8</f>
        <v>#DIV/0!</v>
      </c>
      <c r="Y250" s="18">
        <v>0</v>
      </c>
      <c r="Z250" s="18">
        <f>Y250*8</f>
        <v>0</v>
      </c>
      <c r="AA250" s="18">
        <f>Y250*3.5</f>
        <v>0</v>
      </c>
      <c r="AB250" s="18">
        <f>Y250*0.9</f>
        <v>0</v>
      </c>
    </row>
    <row r="252" spans="1:28" s="18" customFormat="1" x14ac:dyDescent="0.25">
      <c r="A252" s="17">
        <v>84</v>
      </c>
      <c r="B252" s="18">
        <v>14</v>
      </c>
      <c r="C252" s="18">
        <v>1</v>
      </c>
      <c r="D252" s="18" t="s">
        <v>36</v>
      </c>
      <c r="E252" s="18" t="s">
        <v>328</v>
      </c>
      <c r="F252" s="18">
        <v>1.5</v>
      </c>
      <c r="G252" s="5">
        <f>+F252-O252/5</f>
        <v>1</v>
      </c>
      <c r="H252" s="6">
        <f>G252*7%</f>
        <v>7.0000000000000007E-2</v>
      </c>
      <c r="I252" s="6">
        <f>G252+H252</f>
        <v>1.07</v>
      </c>
      <c r="J252" s="18">
        <v>27</v>
      </c>
      <c r="K252" s="7">
        <f>I252*J252</f>
        <v>28.89</v>
      </c>
      <c r="L252" s="10" t="s">
        <v>32</v>
      </c>
      <c r="M252" s="18">
        <v>2</v>
      </c>
      <c r="N252" s="18">
        <v>2.5</v>
      </c>
      <c r="O252" s="13">
        <v>2.5</v>
      </c>
      <c r="P252" s="13">
        <v>75</v>
      </c>
      <c r="Q252" s="9">
        <f>N252*P252</f>
        <v>187.5</v>
      </c>
      <c r="R252" s="8">
        <f>G252*13</f>
        <v>13</v>
      </c>
      <c r="S252" s="8">
        <f>+R252+Q252+K252</f>
        <v>229.39</v>
      </c>
      <c r="T252" s="8">
        <f>S252+S253</f>
        <v>229.39</v>
      </c>
      <c r="U252" s="8">
        <f>T252/C252</f>
        <v>229.39</v>
      </c>
      <c r="X252" s="17">
        <f>U252*1.8</f>
        <v>412.90199999999999</v>
      </c>
      <c r="Y252" s="18">
        <v>409</v>
      </c>
      <c r="Z252" s="18">
        <f>Y252*8</f>
        <v>3272</v>
      </c>
      <c r="AA252" s="18">
        <f>Y252*3.5</f>
        <v>1431.5</v>
      </c>
      <c r="AB252" s="18">
        <f>Y252*0.9</f>
        <v>368.1</v>
      </c>
    </row>
    <row r="253" spans="1:28" s="18" customFormat="1" x14ac:dyDescent="0.25">
      <c r="E253" s="17"/>
      <c r="G253" s="5">
        <f>+F253-O253/5</f>
        <v>0</v>
      </c>
      <c r="H253" s="6">
        <f>G253*7%</f>
        <v>0</v>
      </c>
      <c r="I253" s="6">
        <f>G253+H253</f>
        <v>0</v>
      </c>
      <c r="J253" s="18">
        <v>27</v>
      </c>
      <c r="K253" s="7">
        <f>I253*J253</f>
        <v>0</v>
      </c>
      <c r="L253" s="5"/>
      <c r="Q253" s="9">
        <f>N253*P253</f>
        <v>0</v>
      </c>
      <c r="R253" s="8">
        <f>G253*13</f>
        <v>0</v>
      </c>
      <c r="S253" s="8">
        <f>+R253+Q253+K253</f>
        <v>0</v>
      </c>
      <c r="U253" s="8" t="e">
        <f>T253/C253</f>
        <v>#DIV/0!</v>
      </c>
      <c r="X253" s="17" t="e">
        <f>U253*1.8</f>
        <v>#DIV/0!</v>
      </c>
      <c r="Y253" s="18">
        <v>0</v>
      </c>
      <c r="Z253" s="18">
        <f>Y253*8</f>
        <v>0</v>
      </c>
      <c r="AA253" s="18">
        <f>Y253*3.5</f>
        <v>0</v>
      </c>
      <c r="AB253" s="18">
        <f>Y253*0.9</f>
        <v>0</v>
      </c>
    </row>
    <row r="255" spans="1:28" s="18" customFormat="1" x14ac:dyDescent="0.25">
      <c r="A255" s="17">
        <v>85</v>
      </c>
      <c r="B255" s="18">
        <v>14</v>
      </c>
      <c r="C255" s="18">
        <v>1</v>
      </c>
      <c r="D255" s="18" t="s">
        <v>36</v>
      </c>
      <c r="E255" s="18" t="s">
        <v>329</v>
      </c>
      <c r="F255" s="18">
        <v>1.5</v>
      </c>
      <c r="G255" s="5">
        <f>+F255-O255/5</f>
        <v>0.9</v>
      </c>
      <c r="H255" s="6">
        <f>G255*7%</f>
        <v>6.3000000000000014E-2</v>
      </c>
      <c r="I255" s="6">
        <f>G255+H255</f>
        <v>0.96300000000000008</v>
      </c>
      <c r="J255" s="18">
        <v>27</v>
      </c>
      <c r="K255" s="7">
        <f>I255*J255</f>
        <v>26.001000000000001</v>
      </c>
      <c r="L255" s="10" t="s">
        <v>32</v>
      </c>
      <c r="M255" s="18">
        <v>2</v>
      </c>
      <c r="N255" s="18">
        <v>3</v>
      </c>
      <c r="O255" s="13">
        <v>3</v>
      </c>
      <c r="P255" s="13">
        <v>75</v>
      </c>
      <c r="Q255" s="9">
        <f>N255*P255</f>
        <v>225</v>
      </c>
      <c r="R255" s="8">
        <f>G255*13</f>
        <v>11.700000000000001</v>
      </c>
      <c r="S255" s="8">
        <f>+R255+Q255+K255</f>
        <v>262.70099999999996</v>
      </c>
      <c r="T255" s="8">
        <f>S255+S256</f>
        <v>262.70099999999996</v>
      </c>
      <c r="U255" s="8">
        <f>T255/C255</f>
        <v>262.70099999999996</v>
      </c>
      <c r="X255" s="17">
        <f>U255*1.8</f>
        <v>472.86179999999996</v>
      </c>
      <c r="Y255" s="18">
        <v>469</v>
      </c>
      <c r="Z255" s="18">
        <f>Y255*8</f>
        <v>3752</v>
      </c>
      <c r="AA255" s="18">
        <f>Y255*3.5</f>
        <v>1641.5</v>
      </c>
      <c r="AB255" s="18">
        <f>Y255*0.9</f>
        <v>422.1</v>
      </c>
    </row>
    <row r="256" spans="1:28" s="18" customFormat="1" x14ac:dyDescent="0.25">
      <c r="E256" s="17"/>
      <c r="G256" s="5">
        <f>+F256-O256/5</f>
        <v>0</v>
      </c>
      <c r="H256" s="6">
        <f>G256*7%</f>
        <v>0</v>
      </c>
      <c r="I256" s="6">
        <f>G256+H256</f>
        <v>0</v>
      </c>
      <c r="J256" s="18">
        <v>27</v>
      </c>
      <c r="K256" s="7">
        <f>I256*J256</f>
        <v>0</v>
      </c>
      <c r="L256" s="5"/>
      <c r="Q256" s="9">
        <f>N256*P256</f>
        <v>0</v>
      </c>
      <c r="R256" s="8">
        <f>G256*13</f>
        <v>0</v>
      </c>
      <c r="S256" s="8">
        <f>+R256+Q256+K256</f>
        <v>0</v>
      </c>
      <c r="U256" s="8" t="e">
        <f>T256/C256</f>
        <v>#DIV/0!</v>
      </c>
      <c r="X256" s="17" t="e">
        <f>U256*1.8</f>
        <v>#DIV/0!</v>
      </c>
      <c r="Y256" s="18">
        <v>0</v>
      </c>
      <c r="Z256" s="18">
        <f>Y256*8</f>
        <v>0</v>
      </c>
      <c r="AA256" s="18">
        <f>Y256*3.5</f>
        <v>0</v>
      </c>
      <c r="AB256" s="18">
        <f>Y256*0.9</f>
        <v>0</v>
      </c>
    </row>
    <row r="258" spans="1:28" s="56" customFormat="1" x14ac:dyDescent="0.25">
      <c r="A258" s="56">
        <v>86</v>
      </c>
      <c r="B258" s="56">
        <v>18</v>
      </c>
      <c r="C258" s="56">
        <v>1</v>
      </c>
      <c r="D258" s="56" t="s">
        <v>36</v>
      </c>
      <c r="E258" s="56" t="s">
        <v>330</v>
      </c>
      <c r="F258" s="56">
        <v>1.5</v>
      </c>
      <c r="G258" s="57">
        <f>+F258-O258/5</f>
        <v>1.4</v>
      </c>
      <c r="H258" s="58">
        <f>G258*7%</f>
        <v>9.8000000000000004E-2</v>
      </c>
      <c r="I258" s="58">
        <f>G258+H258</f>
        <v>1.498</v>
      </c>
      <c r="J258" s="56">
        <v>32</v>
      </c>
      <c r="K258" s="59">
        <f>I258*J258</f>
        <v>47.936</v>
      </c>
      <c r="L258" s="57" t="s">
        <v>32</v>
      </c>
      <c r="M258" s="56">
        <v>2</v>
      </c>
      <c r="N258" s="56">
        <v>0.5</v>
      </c>
      <c r="O258" s="60">
        <v>0.5</v>
      </c>
      <c r="P258" s="60">
        <v>50</v>
      </c>
      <c r="Q258" s="61">
        <f>N258*P258</f>
        <v>25</v>
      </c>
      <c r="R258" s="59">
        <f>G258*13</f>
        <v>18.2</v>
      </c>
      <c r="S258" s="59">
        <f>+R258+Q258+K258</f>
        <v>91.135999999999996</v>
      </c>
      <c r="T258" s="59">
        <f>S258+S259</f>
        <v>91.135999999999996</v>
      </c>
      <c r="U258" s="59">
        <f>T258/C258</f>
        <v>91.135999999999996</v>
      </c>
      <c r="X258" s="17">
        <f>U258*2</f>
        <v>182.27199999999999</v>
      </c>
      <c r="Y258" s="56">
        <v>179</v>
      </c>
      <c r="Z258" s="56">
        <f>Y258*8</f>
        <v>1432</v>
      </c>
      <c r="AA258" s="56">
        <f>Y258*3.5</f>
        <v>626.5</v>
      </c>
      <c r="AB258" s="56">
        <f>Y258*0.9</f>
        <v>161.1</v>
      </c>
    </row>
    <row r="259" spans="1:28" s="17" customFormat="1" x14ac:dyDescent="0.25">
      <c r="G259" s="10">
        <f>+F259-O259/5</f>
        <v>0</v>
      </c>
      <c r="H259" s="11">
        <f>G259*7%</f>
        <v>0</v>
      </c>
      <c r="I259" s="11">
        <f>G259+H259</f>
        <v>0</v>
      </c>
      <c r="J259" s="17">
        <v>32</v>
      </c>
      <c r="K259" s="7">
        <f>I259*J259</f>
        <v>0</v>
      </c>
      <c r="L259" s="10"/>
      <c r="Q259" s="9">
        <f>N259*P259</f>
        <v>0</v>
      </c>
      <c r="R259" s="7">
        <f>G259*13</f>
        <v>0</v>
      </c>
      <c r="S259" s="7">
        <f>+R259+Q259+K259</f>
        <v>0</v>
      </c>
      <c r="U259" s="7" t="e">
        <f>T259/C259</f>
        <v>#DIV/0!</v>
      </c>
      <c r="X259" s="17" t="e">
        <f>U259*1.8</f>
        <v>#DIV/0!</v>
      </c>
      <c r="Y259" s="17">
        <v>0</v>
      </c>
      <c r="Z259" s="17">
        <f>Y259*8</f>
        <v>0</v>
      </c>
      <c r="AA259" s="17">
        <f>Y259*3.5</f>
        <v>0</v>
      </c>
      <c r="AB259" s="17">
        <f>Y259*0.9</f>
        <v>0</v>
      </c>
    </row>
    <row r="260" spans="1:28" s="17" customFormat="1" x14ac:dyDescent="0.25"/>
    <row r="261" spans="1:28" s="17" customFormat="1" x14ac:dyDescent="0.25">
      <c r="A261" s="17">
        <v>87</v>
      </c>
      <c r="B261" s="17">
        <v>18</v>
      </c>
      <c r="C261" s="17">
        <v>1</v>
      </c>
      <c r="D261" s="17" t="s">
        <v>36</v>
      </c>
      <c r="E261" s="17" t="s">
        <v>331</v>
      </c>
      <c r="F261" s="17">
        <v>1.5</v>
      </c>
      <c r="G261" s="10">
        <f>+F261-O261/5</f>
        <v>1.35</v>
      </c>
      <c r="H261" s="11">
        <f>G261*7%</f>
        <v>9.4500000000000015E-2</v>
      </c>
      <c r="I261" s="11">
        <f>G261+H261</f>
        <v>1.4445000000000001</v>
      </c>
      <c r="J261" s="17">
        <v>32</v>
      </c>
      <c r="K261" s="7">
        <f>I261*J261</f>
        <v>46.224000000000004</v>
      </c>
      <c r="L261" s="10" t="s">
        <v>32</v>
      </c>
      <c r="M261" s="17">
        <v>2</v>
      </c>
      <c r="N261" s="17">
        <v>0.75</v>
      </c>
      <c r="O261" s="13">
        <v>0.75</v>
      </c>
      <c r="P261" s="13">
        <v>60</v>
      </c>
      <c r="Q261" s="9">
        <f>N261*P261</f>
        <v>45</v>
      </c>
      <c r="R261" s="7">
        <f>G261*13</f>
        <v>17.55</v>
      </c>
      <c r="S261" s="7">
        <f>+R261+Q261+K261</f>
        <v>108.774</v>
      </c>
      <c r="T261" s="7">
        <f>S261+S262</f>
        <v>108.774</v>
      </c>
      <c r="U261" s="7">
        <f>T261/C261</f>
        <v>108.774</v>
      </c>
      <c r="X261" s="17">
        <f>U261*1.8</f>
        <v>195.79320000000001</v>
      </c>
      <c r="Y261" s="17">
        <v>199</v>
      </c>
      <c r="Z261" s="17">
        <f>Y261*8</f>
        <v>1592</v>
      </c>
      <c r="AA261" s="17">
        <f>Y261*3.5</f>
        <v>696.5</v>
      </c>
      <c r="AB261" s="17">
        <f>Y261*0.9</f>
        <v>179.1</v>
      </c>
    </row>
    <row r="262" spans="1:28" s="18" customFormat="1" x14ac:dyDescent="0.25">
      <c r="E262" s="17"/>
      <c r="G262" s="5">
        <f>+F262-O262/5</f>
        <v>0</v>
      </c>
      <c r="H262" s="6">
        <f>G262*7%</f>
        <v>0</v>
      </c>
      <c r="I262" s="6">
        <f>G262+H262</f>
        <v>0</v>
      </c>
      <c r="J262" s="18">
        <v>32</v>
      </c>
      <c r="K262" s="7">
        <f>I262*J262</f>
        <v>0</v>
      </c>
      <c r="L262" s="5"/>
      <c r="Q262" s="9">
        <f>N262*P262</f>
        <v>0</v>
      </c>
      <c r="R262" s="8">
        <f>G262*13</f>
        <v>0</v>
      </c>
      <c r="S262" s="8">
        <f>+R262+Q262+K262</f>
        <v>0</v>
      </c>
      <c r="U262" s="8" t="e">
        <f>T262/C262</f>
        <v>#DIV/0!</v>
      </c>
      <c r="X262" s="17" t="e">
        <f>U262*1.8</f>
        <v>#DIV/0!</v>
      </c>
      <c r="Y262" s="18">
        <v>0</v>
      </c>
      <c r="Z262" s="18">
        <f>Y262*8</f>
        <v>0</v>
      </c>
      <c r="AA262" s="18">
        <f>Y262*3.5</f>
        <v>0</v>
      </c>
      <c r="AB262" s="18">
        <f>Y262*0.9</f>
        <v>0</v>
      </c>
    </row>
    <row r="264" spans="1:28" s="17" customFormat="1" x14ac:dyDescent="0.25">
      <c r="A264" s="17">
        <v>88</v>
      </c>
      <c r="B264" s="17">
        <v>18</v>
      </c>
      <c r="C264" s="17">
        <v>1</v>
      </c>
      <c r="D264" s="17" t="s">
        <v>36</v>
      </c>
      <c r="E264" s="17" t="s">
        <v>332</v>
      </c>
      <c r="F264" s="17">
        <v>1.5</v>
      </c>
      <c r="G264" s="10">
        <f>+F264-O264/5</f>
        <v>1.3</v>
      </c>
      <c r="H264" s="11">
        <f>G264*7%</f>
        <v>9.1000000000000011E-2</v>
      </c>
      <c r="I264" s="11">
        <f>G264+H264</f>
        <v>1.391</v>
      </c>
      <c r="J264" s="17">
        <v>32</v>
      </c>
      <c r="K264" s="7">
        <f>I264*J264</f>
        <v>44.512</v>
      </c>
      <c r="L264" s="10" t="s">
        <v>32</v>
      </c>
      <c r="M264" s="17">
        <v>2</v>
      </c>
      <c r="N264" s="17">
        <v>1</v>
      </c>
      <c r="O264" s="13">
        <v>1</v>
      </c>
      <c r="P264" s="13">
        <v>60</v>
      </c>
      <c r="Q264" s="9">
        <f>N264*P264</f>
        <v>60</v>
      </c>
      <c r="R264" s="7">
        <f>G264*13</f>
        <v>16.900000000000002</v>
      </c>
      <c r="S264" s="7">
        <f>+R264+Q264+K264</f>
        <v>121.41200000000001</v>
      </c>
      <c r="T264" s="7">
        <f>S264+S265</f>
        <v>121.41200000000001</v>
      </c>
      <c r="U264" s="7">
        <f>T264/C264</f>
        <v>121.41200000000001</v>
      </c>
      <c r="X264" s="17">
        <f>U264*1.8</f>
        <v>218.54160000000002</v>
      </c>
      <c r="Y264" s="17">
        <v>219</v>
      </c>
      <c r="Z264" s="17">
        <f>Y264*8</f>
        <v>1752</v>
      </c>
      <c r="AA264" s="17">
        <f>Y264*3.5</f>
        <v>766.5</v>
      </c>
      <c r="AB264" s="17">
        <f>Y264*0.9</f>
        <v>197.1</v>
      </c>
    </row>
    <row r="265" spans="1:28" s="18" customFormat="1" x14ac:dyDescent="0.25">
      <c r="E265" s="17"/>
      <c r="G265" s="5">
        <f>+F265-O265/5</f>
        <v>0</v>
      </c>
      <c r="H265" s="6">
        <f>G265*7%</f>
        <v>0</v>
      </c>
      <c r="I265" s="6">
        <f>G265+H265</f>
        <v>0</v>
      </c>
      <c r="J265" s="18">
        <v>32</v>
      </c>
      <c r="K265" s="7">
        <f>I265*J265</f>
        <v>0</v>
      </c>
      <c r="L265" s="5"/>
      <c r="Q265" s="9">
        <f>N265*P265</f>
        <v>0</v>
      </c>
      <c r="R265" s="8">
        <f>G265*13</f>
        <v>0</v>
      </c>
      <c r="S265" s="8">
        <f>+R265+Q265+K265</f>
        <v>0</v>
      </c>
      <c r="U265" s="8" t="e">
        <f>T265/C265</f>
        <v>#DIV/0!</v>
      </c>
      <c r="X265" s="17" t="e">
        <f>U265*1.8</f>
        <v>#DIV/0!</v>
      </c>
      <c r="Y265" s="18">
        <v>0</v>
      </c>
      <c r="Z265" s="18">
        <f>Y265*8</f>
        <v>0</v>
      </c>
      <c r="AA265" s="18">
        <f>Y265*3.5</f>
        <v>0</v>
      </c>
      <c r="AB265" s="18">
        <f>Y265*0.9</f>
        <v>0</v>
      </c>
    </row>
    <row r="267" spans="1:28" s="17" customFormat="1" x14ac:dyDescent="0.25">
      <c r="A267" s="17">
        <v>89</v>
      </c>
      <c r="B267" s="17">
        <v>18</v>
      </c>
      <c r="C267" s="17">
        <v>1</v>
      </c>
      <c r="D267" s="17" t="s">
        <v>36</v>
      </c>
      <c r="E267" s="17" t="s">
        <v>333</v>
      </c>
      <c r="F267" s="17">
        <v>1.5</v>
      </c>
      <c r="G267" s="10">
        <f>+F267-O267/5</f>
        <v>1.2</v>
      </c>
      <c r="H267" s="11">
        <f>G267*7%</f>
        <v>8.4000000000000005E-2</v>
      </c>
      <c r="I267" s="11">
        <f>G267+H267</f>
        <v>1.284</v>
      </c>
      <c r="J267" s="17">
        <v>32</v>
      </c>
      <c r="K267" s="7">
        <f>I267*J267</f>
        <v>41.088000000000001</v>
      </c>
      <c r="L267" s="10" t="s">
        <v>32</v>
      </c>
      <c r="M267" s="17">
        <v>2</v>
      </c>
      <c r="N267" s="17">
        <v>1.5</v>
      </c>
      <c r="O267" s="13">
        <v>1.5</v>
      </c>
      <c r="P267" s="13">
        <v>60</v>
      </c>
      <c r="Q267" s="9">
        <f>N267*P267</f>
        <v>90</v>
      </c>
      <c r="R267" s="7">
        <f>G267*13</f>
        <v>15.6</v>
      </c>
      <c r="S267" s="7">
        <f>+R267+Q267+K267</f>
        <v>146.68799999999999</v>
      </c>
      <c r="T267" s="7">
        <f>S267+S268</f>
        <v>146.68799999999999</v>
      </c>
      <c r="U267" s="7">
        <f>T267/C267</f>
        <v>146.68799999999999</v>
      </c>
      <c r="X267" s="17">
        <f>U267*1.8</f>
        <v>264.03839999999997</v>
      </c>
      <c r="Y267" s="17">
        <v>259</v>
      </c>
      <c r="Z267" s="17">
        <f>Y267*8</f>
        <v>2072</v>
      </c>
      <c r="AA267" s="17">
        <f>Y267*3.5</f>
        <v>906.5</v>
      </c>
      <c r="AB267" s="17">
        <f>Y267*0.9</f>
        <v>233.1</v>
      </c>
    </row>
    <row r="268" spans="1:28" s="18" customFormat="1" x14ac:dyDescent="0.25">
      <c r="E268" s="17"/>
      <c r="G268" s="5">
        <f>+F268-O268/5</f>
        <v>0</v>
      </c>
      <c r="H268" s="6">
        <f>G268*7%</f>
        <v>0</v>
      </c>
      <c r="I268" s="6">
        <f>G268+H268</f>
        <v>0</v>
      </c>
      <c r="J268" s="18">
        <v>32</v>
      </c>
      <c r="K268" s="7">
        <f>I268*J268</f>
        <v>0</v>
      </c>
      <c r="L268" s="5"/>
      <c r="Q268" s="9">
        <f>N268*P268</f>
        <v>0</v>
      </c>
      <c r="R268" s="8">
        <f>G268*13</f>
        <v>0</v>
      </c>
      <c r="S268" s="8">
        <f>+R268+Q268+K268</f>
        <v>0</v>
      </c>
      <c r="U268" s="8" t="e">
        <f>T268/C268</f>
        <v>#DIV/0!</v>
      </c>
      <c r="X268" s="17" t="e">
        <f>U268*1.8</f>
        <v>#DIV/0!</v>
      </c>
      <c r="Y268" s="18">
        <v>0</v>
      </c>
      <c r="Z268" s="18">
        <f>Y268*8</f>
        <v>0</v>
      </c>
      <c r="AA268" s="18">
        <f>Y268*3.5</f>
        <v>0</v>
      </c>
      <c r="AB268" s="18">
        <f>Y268*0.9</f>
        <v>0</v>
      </c>
    </row>
    <row r="270" spans="1:28" s="17" customFormat="1" x14ac:dyDescent="0.25">
      <c r="A270" s="17">
        <v>90</v>
      </c>
      <c r="B270" s="17">
        <v>18</v>
      </c>
      <c r="C270" s="17">
        <v>1</v>
      </c>
      <c r="D270" s="17" t="s">
        <v>36</v>
      </c>
      <c r="E270" s="17" t="s">
        <v>334</v>
      </c>
      <c r="F270" s="17">
        <v>1.5</v>
      </c>
      <c r="G270" s="10">
        <f>+F270-O270/5</f>
        <v>1.1000000000000001</v>
      </c>
      <c r="H270" s="11">
        <f>G270*7%</f>
        <v>7.7000000000000013E-2</v>
      </c>
      <c r="I270" s="11">
        <f>G270+H270</f>
        <v>1.177</v>
      </c>
      <c r="J270" s="17">
        <v>32</v>
      </c>
      <c r="K270" s="7">
        <f>I270*J270</f>
        <v>37.664000000000001</v>
      </c>
      <c r="L270" s="10" t="s">
        <v>32</v>
      </c>
      <c r="M270" s="17">
        <v>2</v>
      </c>
      <c r="N270" s="17">
        <v>2</v>
      </c>
      <c r="O270" s="13">
        <v>2</v>
      </c>
      <c r="P270" s="13">
        <v>70</v>
      </c>
      <c r="Q270" s="9">
        <f>N270*P270</f>
        <v>140</v>
      </c>
      <c r="R270" s="7">
        <f>G270*13</f>
        <v>14.3</v>
      </c>
      <c r="S270" s="7">
        <f>+R270+Q270+K270</f>
        <v>191.964</v>
      </c>
      <c r="T270" s="7">
        <f>S270+S271</f>
        <v>191.964</v>
      </c>
      <c r="U270" s="7">
        <f>T270/C270</f>
        <v>191.964</v>
      </c>
      <c r="X270" s="17">
        <f>U270*1.8</f>
        <v>345.53520000000003</v>
      </c>
      <c r="Y270" s="17">
        <v>349</v>
      </c>
      <c r="Z270" s="17">
        <f>Y270*8</f>
        <v>2792</v>
      </c>
      <c r="AA270" s="17">
        <f>Y270*3.5</f>
        <v>1221.5</v>
      </c>
      <c r="AB270" s="17">
        <f>Y270*0.9</f>
        <v>314.10000000000002</v>
      </c>
    </row>
    <row r="271" spans="1:28" s="18" customFormat="1" x14ac:dyDescent="0.25">
      <c r="E271" s="17"/>
      <c r="G271" s="5">
        <f>+F271-O271/5</f>
        <v>0</v>
      </c>
      <c r="H271" s="6">
        <f>G271*7%</f>
        <v>0</v>
      </c>
      <c r="I271" s="6">
        <f>G271+H271</f>
        <v>0</v>
      </c>
      <c r="J271" s="18">
        <v>32</v>
      </c>
      <c r="K271" s="7">
        <f>I271*J271</f>
        <v>0</v>
      </c>
      <c r="L271" s="5"/>
      <c r="Q271" s="9">
        <f>N271*P271</f>
        <v>0</v>
      </c>
      <c r="R271" s="8">
        <f>G271*13</f>
        <v>0</v>
      </c>
      <c r="S271" s="8">
        <f>+R271+Q271+K271</f>
        <v>0</v>
      </c>
      <c r="U271" s="8" t="e">
        <f>T271/C271</f>
        <v>#DIV/0!</v>
      </c>
      <c r="X271" s="17" t="e">
        <f>U271*1.8</f>
        <v>#DIV/0!</v>
      </c>
      <c r="Y271" s="18">
        <v>0</v>
      </c>
      <c r="Z271" s="18">
        <f>Y271*8</f>
        <v>0</v>
      </c>
      <c r="AA271" s="18">
        <f>Y271*3.5</f>
        <v>0</v>
      </c>
      <c r="AB271" s="18">
        <f>Y271*0.9</f>
        <v>0</v>
      </c>
    </row>
    <row r="273" spans="1:28" s="17" customFormat="1" x14ac:dyDescent="0.25">
      <c r="A273" s="17">
        <v>91</v>
      </c>
      <c r="B273" s="17">
        <v>18</v>
      </c>
      <c r="C273" s="17">
        <v>1</v>
      </c>
      <c r="D273" s="17" t="s">
        <v>36</v>
      </c>
      <c r="E273" s="17" t="s">
        <v>335</v>
      </c>
      <c r="F273" s="17">
        <v>1.5</v>
      </c>
      <c r="G273" s="10">
        <f>+F273-O273/5</f>
        <v>1</v>
      </c>
      <c r="H273" s="11">
        <f>G273*7%</f>
        <v>7.0000000000000007E-2</v>
      </c>
      <c r="I273" s="11">
        <f>G273+H273</f>
        <v>1.07</v>
      </c>
      <c r="J273" s="17">
        <v>32</v>
      </c>
      <c r="K273" s="7">
        <f>I273*J273</f>
        <v>34.24</v>
      </c>
      <c r="L273" s="10" t="s">
        <v>32</v>
      </c>
      <c r="M273" s="17">
        <v>2</v>
      </c>
      <c r="N273" s="17">
        <v>2.5</v>
      </c>
      <c r="O273" s="13">
        <v>2.5</v>
      </c>
      <c r="P273" s="13">
        <v>75</v>
      </c>
      <c r="Q273" s="9">
        <f>N273*P273</f>
        <v>187.5</v>
      </c>
      <c r="R273" s="7">
        <f>G273*13</f>
        <v>13</v>
      </c>
      <c r="S273" s="7">
        <f>+R273+Q273+K273</f>
        <v>234.74</v>
      </c>
      <c r="T273" s="7">
        <f>S273+S274</f>
        <v>234.74</v>
      </c>
      <c r="U273" s="7">
        <f>T273/C273</f>
        <v>234.74</v>
      </c>
      <c r="X273" s="17">
        <f>U273*1.8</f>
        <v>422.53200000000004</v>
      </c>
      <c r="Y273" s="17">
        <v>419</v>
      </c>
      <c r="Z273" s="17">
        <f>Y273*8</f>
        <v>3352</v>
      </c>
      <c r="AA273" s="17">
        <f>Y273*3.5</f>
        <v>1466.5</v>
      </c>
      <c r="AB273" s="17">
        <f>Y273*0.9</f>
        <v>377.1</v>
      </c>
    </row>
    <row r="274" spans="1:28" s="18" customFormat="1" x14ac:dyDescent="0.25">
      <c r="E274" s="17"/>
      <c r="G274" s="5">
        <f>+F274-O274/5</f>
        <v>0</v>
      </c>
      <c r="H274" s="6">
        <f>G274*7%</f>
        <v>0</v>
      </c>
      <c r="I274" s="6">
        <f>G274+H274</f>
        <v>0</v>
      </c>
      <c r="J274" s="18">
        <v>32</v>
      </c>
      <c r="K274" s="7">
        <f>I274*J274</f>
        <v>0</v>
      </c>
      <c r="L274" s="5"/>
      <c r="Q274" s="9">
        <f>N274*P274</f>
        <v>0</v>
      </c>
      <c r="R274" s="8">
        <f>G274*13</f>
        <v>0</v>
      </c>
      <c r="S274" s="8">
        <f>+R274+Q274+K274</f>
        <v>0</v>
      </c>
      <c r="U274" s="8" t="e">
        <f>T274/C274</f>
        <v>#DIV/0!</v>
      </c>
      <c r="X274" s="17" t="e">
        <f>U274*1.8</f>
        <v>#DIV/0!</v>
      </c>
      <c r="Y274" s="18">
        <v>0</v>
      </c>
      <c r="Z274" s="18">
        <f>Y274*8</f>
        <v>0</v>
      </c>
      <c r="AA274" s="18">
        <f>Y274*3.5</f>
        <v>0</v>
      </c>
      <c r="AB274" s="18">
        <f>Y274*0.9</f>
        <v>0</v>
      </c>
    </row>
    <row r="276" spans="1:28" s="17" customFormat="1" x14ac:dyDescent="0.25">
      <c r="A276" s="17">
        <v>92</v>
      </c>
      <c r="B276" s="17">
        <v>18</v>
      </c>
      <c r="C276" s="17">
        <v>1</v>
      </c>
      <c r="D276" s="17" t="s">
        <v>36</v>
      </c>
      <c r="E276" s="17" t="s">
        <v>336</v>
      </c>
      <c r="F276" s="17">
        <v>1.5</v>
      </c>
      <c r="G276" s="10">
        <f>+F276-O276/5</f>
        <v>0.9</v>
      </c>
      <c r="H276" s="11">
        <f>G276*7%</f>
        <v>6.3000000000000014E-2</v>
      </c>
      <c r="I276" s="11">
        <f>G276+H276</f>
        <v>0.96300000000000008</v>
      </c>
      <c r="J276" s="17">
        <v>32</v>
      </c>
      <c r="K276" s="7">
        <f>I276*J276</f>
        <v>30.816000000000003</v>
      </c>
      <c r="L276" s="10" t="s">
        <v>32</v>
      </c>
      <c r="M276" s="17">
        <v>2</v>
      </c>
      <c r="N276" s="17">
        <v>3</v>
      </c>
      <c r="O276" s="13">
        <v>3</v>
      </c>
      <c r="P276" s="13">
        <v>75</v>
      </c>
      <c r="Q276" s="9">
        <f>N276*P276</f>
        <v>225</v>
      </c>
      <c r="R276" s="7">
        <f>G276*13</f>
        <v>11.700000000000001</v>
      </c>
      <c r="S276" s="7">
        <f>+R276+Q276+K276</f>
        <v>267.51599999999996</v>
      </c>
      <c r="T276" s="7">
        <f>S276+S277</f>
        <v>267.51599999999996</v>
      </c>
      <c r="U276" s="7">
        <f>T276/C276</f>
        <v>267.51599999999996</v>
      </c>
      <c r="X276" s="17">
        <f>U276*1.8</f>
        <v>481.52879999999993</v>
      </c>
      <c r="Y276" s="17">
        <v>479</v>
      </c>
      <c r="Z276" s="17">
        <f>Y276*8</f>
        <v>3832</v>
      </c>
      <c r="AA276" s="17">
        <f>Y276*3.5</f>
        <v>1676.5</v>
      </c>
      <c r="AB276" s="17">
        <f>Y276*0.9</f>
        <v>431.1</v>
      </c>
    </row>
    <row r="277" spans="1:28" s="18" customFormat="1" x14ac:dyDescent="0.25">
      <c r="E277" s="17"/>
      <c r="G277" s="5">
        <f>+F277-O277/5</f>
        <v>0</v>
      </c>
      <c r="H277" s="6">
        <f>G277*7%</f>
        <v>0</v>
      </c>
      <c r="I277" s="6">
        <f>G277+H277</f>
        <v>0</v>
      </c>
      <c r="J277" s="18">
        <v>32</v>
      </c>
      <c r="K277" s="7">
        <f>I277*J277</f>
        <v>0</v>
      </c>
      <c r="L277" s="5"/>
      <c r="Q277" s="9">
        <f>N277*P277</f>
        <v>0</v>
      </c>
      <c r="R277" s="8">
        <f>G277*13</f>
        <v>0</v>
      </c>
      <c r="S277" s="8">
        <f>+R277+Q277+K277</f>
        <v>0</v>
      </c>
      <c r="U277" s="8" t="e">
        <f>T277/C277</f>
        <v>#DIV/0!</v>
      </c>
      <c r="X277" s="17" t="e">
        <f>U277*1.8</f>
        <v>#DIV/0!</v>
      </c>
      <c r="Y277" s="18">
        <v>0</v>
      </c>
      <c r="Z277" s="18">
        <f>Y277*8</f>
        <v>0</v>
      </c>
      <c r="AA277" s="18">
        <f>Y277*3.5</f>
        <v>0</v>
      </c>
      <c r="AB277" s="18">
        <f>Y277*0.9</f>
        <v>0</v>
      </c>
    </row>
    <row r="279" spans="1:28" s="42" customFormat="1" x14ac:dyDescent="0.25">
      <c r="A279" s="42">
        <v>93</v>
      </c>
      <c r="B279" s="42">
        <v>10</v>
      </c>
      <c r="C279" s="42">
        <v>1</v>
      </c>
      <c r="D279" s="42" t="s">
        <v>29</v>
      </c>
      <c r="E279" s="18" t="s">
        <v>337</v>
      </c>
      <c r="F279" s="42">
        <v>5</v>
      </c>
      <c r="G279" s="43">
        <f>+F279-O279/5</f>
        <v>4.8499999999999996</v>
      </c>
      <c r="H279" s="44">
        <f>G279*7%</f>
        <v>0.33950000000000002</v>
      </c>
      <c r="I279" s="44">
        <f>G279+H279</f>
        <v>5.1894999999999998</v>
      </c>
      <c r="J279" s="42">
        <v>18</v>
      </c>
      <c r="K279" s="45">
        <f>I279*J279</f>
        <v>93.411000000000001</v>
      </c>
      <c r="L279" s="43" t="s">
        <v>30</v>
      </c>
      <c r="N279" s="42">
        <v>0.75</v>
      </c>
      <c r="O279" s="46">
        <v>0.75</v>
      </c>
      <c r="P279" s="46">
        <v>110</v>
      </c>
      <c r="Q279" s="47">
        <f>N279*P279</f>
        <v>82.5</v>
      </c>
      <c r="R279" s="45">
        <f>G279*13</f>
        <v>63.05</v>
      </c>
      <c r="S279" s="45">
        <f>+R279+Q279+K279</f>
        <v>238.96100000000001</v>
      </c>
      <c r="T279" s="45">
        <f>S279+S280</f>
        <v>238.96100000000001</v>
      </c>
      <c r="U279" s="45">
        <f>T279/C279</f>
        <v>238.96100000000001</v>
      </c>
      <c r="X279" s="17">
        <f>U279*1.8</f>
        <v>430.12980000000005</v>
      </c>
      <c r="Y279" s="42">
        <v>429</v>
      </c>
      <c r="Z279" s="42">
        <f>Y279*8</f>
        <v>3432</v>
      </c>
      <c r="AA279" s="42">
        <f>Y279*3.5</f>
        <v>1501.5</v>
      </c>
      <c r="AB279" s="42">
        <f>Y279*0.9</f>
        <v>386.1</v>
      </c>
    </row>
    <row r="280" spans="1:28" s="18" customFormat="1" x14ac:dyDescent="0.25">
      <c r="E280" s="17"/>
      <c r="G280" s="5">
        <f>+F280-O280/5</f>
        <v>0</v>
      </c>
      <c r="H280" s="6">
        <f>G280*7%</f>
        <v>0</v>
      </c>
      <c r="I280" s="6">
        <f>G280+H280</f>
        <v>0</v>
      </c>
      <c r="J280" s="18">
        <v>18</v>
      </c>
      <c r="K280" s="7">
        <f>I280*J280</f>
        <v>0</v>
      </c>
      <c r="L280" s="10"/>
      <c r="M280" s="13"/>
      <c r="P280" s="13"/>
      <c r="Q280" s="9">
        <f>N280*P280</f>
        <v>0</v>
      </c>
      <c r="R280" s="8">
        <f>G280*13</f>
        <v>0</v>
      </c>
      <c r="S280" s="8">
        <f>+R280+Q280+K280</f>
        <v>0</v>
      </c>
      <c r="U280" s="8" t="e">
        <f>T280/C280</f>
        <v>#DIV/0!</v>
      </c>
      <c r="X280" s="17" t="e">
        <f>U280*1.8</f>
        <v>#DIV/0!</v>
      </c>
      <c r="Y280" s="18">
        <v>0</v>
      </c>
      <c r="Z280" s="18">
        <f>Y280*8</f>
        <v>0</v>
      </c>
      <c r="AA280" s="18">
        <f>Y280*3.5</f>
        <v>0</v>
      </c>
      <c r="AB280" s="18">
        <f>Y280*0.9</f>
        <v>0</v>
      </c>
    </row>
    <row r="281" spans="1:28" s="18" customFormat="1" x14ac:dyDescent="0.25">
      <c r="X281" s="17"/>
    </row>
    <row r="282" spans="1:28" s="42" customFormat="1" x14ac:dyDescent="0.25">
      <c r="A282" s="42">
        <v>94</v>
      </c>
      <c r="B282" s="42">
        <v>10</v>
      </c>
      <c r="C282" s="42">
        <v>1</v>
      </c>
      <c r="D282" s="42" t="s">
        <v>29</v>
      </c>
      <c r="E282" s="18" t="s">
        <v>338</v>
      </c>
      <c r="F282" s="42">
        <v>5.5</v>
      </c>
      <c r="G282" s="43">
        <f>+F282-O282/5</f>
        <v>5.3</v>
      </c>
      <c r="H282" s="44">
        <f>G282*7%</f>
        <v>0.371</v>
      </c>
      <c r="I282" s="44">
        <f>G282+H282</f>
        <v>5.6709999999999994</v>
      </c>
      <c r="J282" s="42">
        <v>18</v>
      </c>
      <c r="K282" s="45">
        <f>I282*J282</f>
        <v>102.07799999999999</v>
      </c>
      <c r="L282" s="43" t="s">
        <v>30</v>
      </c>
      <c r="N282" s="42">
        <v>1</v>
      </c>
      <c r="O282" s="46">
        <v>1</v>
      </c>
      <c r="P282" s="46">
        <v>110</v>
      </c>
      <c r="Q282" s="47">
        <f>N282*P282</f>
        <v>110</v>
      </c>
      <c r="R282" s="45">
        <f>G282*13</f>
        <v>68.899999999999991</v>
      </c>
      <c r="S282" s="45">
        <f>+R282+Q282+K282</f>
        <v>280.97799999999995</v>
      </c>
      <c r="T282" s="45">
        <f>S282+S283</f>
        <v>280.97799999999995</v>
      </c>
      <c r="U282" s="45">
        <f>T282/C282</f>
        <v>280.97799999999995</v>
      </c>
      <c r="X282" s="17">
        <f>U282*1.8</f>
        <v>505.76039999999995</v>
      </c>
      <c r="Y282" s="42">
        <v>509</v>
      </c>
      <c r="Z282" s="42">
        <f>Y282*8</f>
        <v>4072</v>
      </c>
      <c r="AA282" s="42">
        <f>Y282*3.5</f>
        <v>1781.5</v>
      </c>
      <c r="AB282" s="42">
        <f>Y282*0.9</f>
        <v>458.1</v>
      </c>
    </row>
    <row r="283" spans="1:28" s="18" customFormat="1" x14ac:dyDescent="0.25">
      <c r="E283" s="17"/>
      <c r="G283" s="5">
        <f>+F283-O283/5</f>
        <v>0</v>
      </c>
      <c r="H283" s="6">
        <f>G283*7%</f>
        <v>0</v>
      </c>
      <c r="I283" s="6">
        <f>G283+H283</f>
        <v>0</v>
      </c>
      <c r="J283" s="18">
        <v>18</v>
      </c>
      <c r="K283" s="7">
        <f>I283*J283</f>
        <v>0</v>
      </c>
      <c r="L283" s="10"/>
      <c r="M283" s="13"/>
      <c r="P283" s="13"/>
      <c r="Q283" s="9">
        <f>N283*P283</f>
        <v>0</v>
      </c>
      <c r="R283" s="8">
        <f>G283*13</f>
        <v>0</v>
      </c>
      <c r="S283" s="8">
        <f>+R283+Q283+K283</f>
        <v>0</v>
      </c>
      <c r="U283" s="8" t="e">
        <f>T283/C283</f>
        <v>#DIV/0!</v>
      </c>
      <c r="X283" s="17" t="e">
        <f>U283*1.8</f>
        <v>#DIV/0!</v>
      </c>
      <c r="Y283" s="18">
        <v>0</v>
      </c>
      <c r="Z283" s="18">
        <f>Y283*8</f>
        <v>0</v>
      </c>
      <c r="AA283" s="18">
        <f>Y283*3.5</f>
        <v>0</v>
      </c>
      <c r="AB283" s="18">
        <f>Y283*0.9</f>
        <v>0</v>
      </c>
    </row>
    <row r="285" spans="1:28" s="18" customFormat="1" x14ac:dyDescent="0.25">
      <c r="A285" s="17">
        <v>95</v>
      </c>
      <c r="B285" s="18">
        <v>925</v>
      </c>
      <c r="C285" s="18">
        <v>1</v>
      </c>
      <c r="D285" s="18" t="s">
        <v>36</v>
      </c>
      <c r="E285" s="18" t="s">
        <v>376</v>
      </c>
      <c r="F285" s="18">
        <v>1.5</v>
      </c>
      <c r="G285" s="5">
        <f>+F285-O285/5</f>
        <v>0.7</v>
      </c>
      <c r="H285" s="6">
        <f>G285*7%</f>
        <v>4.9000000000000002E-2</v>
      </c>
      <c r="I285" s="6">
        <f>G285+H285</f>
        <v>0.749</v>
      </c>
      <c r="J285" s="18">
        <v>1</v>
      </c>
      <c r="K285" s="7">
        <f>I285*J285</f>
        <v>0.749</v>
      </c>
      <c r="L285" s="10" t="s">
        <v>32</v>
      </c>
      <c r="M285" s="18">
        <v>2</v>
      </c>
      <c r="N285" s="18">
        <v>4</v>
      </c>
      <c r="O285" s="13">
        <v>4</v>
      </c>
      <c r="P285" s="13">
        <v>70</v>
      </c>
      <c r="Q285" s="9">
        <f>N285*P285</f>
        <v>280</v>
      </c>
      <c r="R285" s="8">
        <f>G285*6</f>
        <v>4.1999999999999993</v>
      </c>
      <c r="S285" s="8">
        <f>+R285+Q285+K285</f>
        <v>284.94900000000001</v>
      </c>
      <c r="T285" s="8">
        <f>S285+S286</f>
        <v>284.94900000000001</v>
      </c>
      <c r="U285" s="8">
        <f>T285/C285</f>
        <v>284.94900000000001</v>
      </c>
      <c r="X285" s="17">
        <f>U285*1.8</f>
        <v>512.90820000000008</v>
      </c>
      <c r="Y285" s="18">
        <v>509</v>
      </c>
      <c r="Z285" s="18">
        <f>Y285*8</f>
        <v>4072</v>
      </c>
      <c r="AA285" s="18">
        <f>Y285*3.5</f>
        <v>1781.5</v>
      </c>
      <c r="AB285" s="18">
        <f>Y285*0.9</f>
        <v>458.1</v>
      </c>
    </row>
    <row r="286" spans="1:28" s="18" customFormat="1" x14ac:dyDescent="0.25">
      <c r="E286" s="17"/>
      <c r="G286" s="5">
        <f>+F286-O286/5</f>
        <v>0</v>
      </c>
      <c r="H286" s="6">
        <f>G286*7%</f>
        <v>0</v>
      </c>
      <c r="I286" s="6">
        <f>G286+H286</f>
        <v>0</v>
      </c>
      <c r="J286" s="18">
        <v>1</v>
      </c>
      <c r="K286" s="7">
        <f>I286*J286</f>
        <v>0</v>
      </c>
      <c r="L286" s="10"/>
      <c r="M286" s="23"/>
      <c r="Q286" s="9">
        <f>N286*P286</f>
        <v>0</v>
      </c>
      <c r="R286" s="8">
        <f>G286*6</f>
        <v>0</v>
      </c>
      <c r="S286" s="8">
        <f>+R286+Q286+K286</f>
        <v>0</v>
      </c>
      <c r="U286" s="8" t="e">
        <f>T286/C286</f>
        <v>#DIV/0!</v>
      </c>
      <c r="X286" s="17" t="e">
        <f>U286*1.8</f>
        <v>#DIV/0!</v>
      </c>
      <c r="Y286" s="18">
        <v>0</v>
      </c>
      <c r="Z286" s="18">
        <f>Y286*8</f>
        <v>0</v>
      </c>
      <c r="AA286" s="18">
        <f>Y286*3.5</f>
        <v>0</v>
      </c>
      <c r="AB286" s="18">
        <f>Y286*0.9</f>
        <v>0</v>
      </c>
    </row>
    <row r="287" spans="1:28" s="18" customFormat="1" x14ac:dyDescent="0.25">
      <c r="X287" s="17"/>
    </row>
    <row r="288" spans="1:28" s="18" customFormat="1" x14ac:dyDescent="0.25">
      <c r="A288" s="17">
        <v>96</v>
      </c>
      <c r="B288" s="18">
        <v>925</v>
      </c>
      <c r="C288" s="18">
        <v>1</v>
      </c>
      <c r="D288" s="18" t="s">
        <v>36</v>
      </c>
      <c r="E288" s="18" t="s">
        <v>377</v>
      </c>
      <c r="F288" s="18">
        <v>1.5</v>
      </c>
      <c r="G288" s="5">
        <f>+F288-O288/5</f>
        <v>0.5</v>
      </c>
      <c r="H288" s="6">
        <f>G288*7%</f>
        <v>3.5000000000000003E-2</v>
      </c>
      <c r="I288" s="6">
        <f>G288+H288</f>
        <v>0.53500000000000003</v>
      </c>
      <c r="J288" s="18">
        <v>1</v>
      </c>
      <c r="K288" s="7">
        <f>I288*J288</f>
        <v>0.53500000000000003</v>
      </c>
      <c r="L288" s="10" t="s">
        <v>32</v>
      </c>
      <c r="M288" s="18">
        <v>2</v>
      </c>
      <c r="N288" s="18">
        <v>5</v>
      </c>
      <c r="O288" s="13">
        <v>5</v>
      </c>
      <c r="P288" s="13">
        <v>75</v>
      </c>
      <c r="Q288" s="9">
        <f>N288*P288</f>
        <v>375</v>
      </c>
      <c r="R288" s="8">
        <f>G288*6</f>
        <v>3</v>
      </c>
      <c r="S288" s="8">
        <f>+R288+Q288+K288</f>
        <v>378.53500000000003</v>
      </c>
      <c r="T288" s="8">
        <f>S288+S289</f>
        <v>378.53500000000003</v>
      </c>
      <c r="U288" s="8">
        <f>T288/C288</f>
        <v>378.53500000000003</v>
      </c>
      <c r="X288" s="17">
        <f>U288*1.8</f>
        <v>681.36300000000006</v>
      </c>
      <c r="Y288" s="18">
        <v>679</v>
      </c>
      <c r="Z288" s="18">
        <f>Y288*8</f>
        <v>5432</v>
      </c>
      <c r="AA288" s="18">
        <f>Y288*3.5</f>
        <v>2376.5</v>
      </c>
      <c r="AB288" s="18">
        <f>Y288*0.9</f>
        <v>611.1</v>
      </c>
    </row>
    <row r="289" spans="1:28" s="18" customFormat="1" x14ac:dyDescent="0.25">
      <c r="E289" s="17"/>
      <c r="G289" s="5">
        <f>+F289-O289/5</f>
        <v>0</v>
      </c>
      <c r="H289" s="6">
        <f>G289*7%</f>
        <v>0</v>
      </c>
      <c r="I289" s="6">
        <f>G289+H289</f>
        <v>0</v>
      </c>
      <c r="J289" s="18">
        <v>1</v>
      </c>
      <c r="K289" s="7">
        <f>I289*J289</f>
        <v>0</v>
      </c>
      <c r="L289" s="10"/>
      <c r="M289" s="23"/>
      <c r="Q289" s="9">
        <f>N289*P289</f>
        <v>0</v>
      </c>
      <c r="R289" s="8">
        <f>G289*6</f>
        <v>0</v>
      </c>
      <c r="S289" s="8">
        <f>+R289+Q289+K289</f>
        <v>0</v>
      </c>
      <c r="U289" s="8" t="e">
        <f>T289/C289</f>
        <v>#DIV/0!</v>
      </c>
      <c r="X289" s="17" t="e">
        <f>U289*1.8</f>
        <v>#DIV/0!</v>
      </c>
      <c r="Y289" s="18">
        <v>0</v>
      </c>
      <c r="Z289" s="18">
        <f>Y289*8</f>
        <v>0</v>
      </c>
      <c r="AA289" s="18">
        <f>Y289*3.5</f>
        <v>0</v>
      </c>
      <c r="AB289" s="18">
        <f>Y289*0.9</f>
        <v>0</v>
      </c>
    </row>
    <row r="290" spans="1:28" s="18" customFormat="1" x14ac:dyDescent="0.25">
      <c r="X290" s="17"/>
    </row>
    <row r="291" spans="1:28" s="18" customFormat="1" x14ac:dyDescent="0.25">
      <c r="A291" s="17">
        <v>97</v>
      </c>
      <c r="B291" s="18">
        <v>925</v>
      </c>
      <c r="C291" s="18">
        <v>1</v>
      </c>
      <c r="D291" s="18" t="s">
        <v>36</v>
      </c>
      <c r="E291" s="18" t="s">
        <v>378</v>
      </c>
      <c r="F291" s="18">
        <v>1.5</v>
      </c>
      <c r="G291" s="5">
        <f>+F291-O291/5</f>
        <v>0.30000000000000004</v>
      </c>
      <c r="H291" s="6">
        <f>G291*7%</f>
        <v>2.1000000000000005E-2</v>
      </c>
      <c r="I291" s="6">
        <f>G291+H291</f>
        <v>0.32100000000000006</v>
      </c>
      <c r="J291" s="18">
        <v>1</v>
      </c>
      <c r="K291" s="7">
        <f>I291*J291</f>
        <v>0.32100000000000006</v>
      </c>
      <c r="L291" s="10" t="s">
        <v>32</v>
      </c>
      <c r="M291" s="18">
        <v>2</v>
      </c>
      <c r="N291" s="18">
        <v>6</v>
      </c>
      <c r="O291" s="13">
        <v>6</v>
      </c>
      <c r="P291" s="13">
        <v>75</v>
      </c>
      <c r="Q291" s="9">
        <f>N291*P291</f>
        <v>450</v>
      </c>
      <c r="R291" s="8">
        <f>G291*6</f>
        <v>1.8000000000000003</v>
      </c>
      <c r="S291" s="8">
        <f>+R291+Q291+K291</f>
        <v>452.12100000000004</v>
      </c>
      <c r="T291" s="8">
        <f>S291+S292</f>
        <v>452.12100000000004</v>
      </c>
      <c r="U291" s="8">
        <f>T291/C291</f>
        <v>452.12100000000004</v>
      </c>
      <c r="X291" s="17">
        <f>U291*1.8</f>
        <v>813.81780000000003</v>
      </c>
      <c r="Y291" s="18">
        <v>809</v>
      </c>
      <c r="Z291" s="18">
        <f>Y291*8</f>
        <v>6472</v>
      </c>
      <c r="AA291" s="18">
        <f>Y291*3.5</f>
        <v>2831.5</v>
      </c>
      <c r="AB291" s="18">
        <f>Y291*0.9</f>
        <v>728.1</v>
      </c>
    </row>
    <row r="292" spans="1:28" s="18" customFormat="1" x14ac:dyDescent="0.25">
      <c r="E292" s="17"/>
      <c r="G292" s="5">
        <f>+F292-O292/5</f>
        <v>0</v>
      </c>
      <c r="H292" s="6">
        <f>G292*7%</f>
        <v>0</v>
      </c>
      <c r="I292" s="6">
        <f>G292+H292</f>
        <v>0</v>
      </c>
      <c r="J292" s="18">
        <v>1</v>
      </c>
      <c r="K292" s="7">
        <f>I292*J292</f>
        <v>0</v>
      </c>
      <c r="L292" s="10"/>
      <c r="M292" s="23"/>
      <c r="Q292" s="9">
        <f>N292*P292</f>
        <v>0</v>
      </c>
      <c r="R292" s="8">
        <f>G292*6</f>
        <v>0</v>
      </c>
      <c r="S292" s="8">
        <f>+R292+Q292+K292</f>
        <v>0</v>
      </c>
      <c r="U292" s="8" t="e">
        <f>T292/C292</f>
        <v>#DIV/0!</v>
      </c>
      <c r="X292" s="17" t="e">
        <f>U292*1.8</f>
        <v>#DIV/0!</v>
      </c>
      <c r="Y292" s="18">
        <v>0</v>
      </c>
      <c r="Z292" s="18">
        <f>Y292*8</f>
        <v>0</v>
      </c>
      <c r="AA292" s="18">
        <f>Y292*3.5</f>
        <v>0</v>
      </c>
      <c r="AB292" s="18">
        <f>Y292*0.9</f>
        <v>0</v>
      </c>
    </row>
    <row r="294" spans="1:28" s="18" customFormat="1" x14ac:dyDescent="0.25">
      <c r="A294" s="17">
        <v>98</v>
      </c>
      <c r="B294" s="18">
        <v>10</v>
      </c>
      <c r="C294" s="18">
        <v>1</v>
      </c>
      <c r="D294" s="18" t="s">
        <v>36</v>
      </c>
      <c r="E294" s="18" t="s">
        <v>379</v>
      </c>
      <c r="F294" s="18">
        <v>1.5</v>
      </c>
      <c r="G294" s="5">
        <f>+F294-O294/5</f>
        <v>0.7</v>
      </c>
      <c r="H294" s="6">
        <f>G294*7%</f>
        <v>4.9000000000000002E-2</v>
      </c>
      <c r="I294" s="6">
        <f>G294+H294</f>
        <v>0.749</v>
      </c>
      <c r="J294" s="18">
        <v>18</v>
      </c>
      <c r="K294" s="7">
        <f>I294*J294</f>
        <v>13.481999999999999</v>
      </c>
      <c r="L294" s="10" t="s">
        <v>32</v>
      </c>
      <c r="M294" s="18">
        <v>2</v>
      </c>
      <c r="N294" s="18">
        <v>4</v>
      </c>
      <c r="O294" s="13">
        <v>4</v>
      </c>
      <c r="P294" s="13">
        <v>70</v>
      </c>
      <c r="Q294" s="9">
        <f>N294*P294</f>
        <v>280</v>
      </c>
      <c r="R294" s="8">
        <f>G294*13</f>
        <v>9.1</v>
      </c>
      <c r="S294" s="8">
        <f>+R294+Q294+K294</f>
        <v>302.58199999999999</v>
      </c>
      <c r="T294" s="8">
        <f>S294+S295</f>
        <v>302.58199999999999</v>
      </c>
      <c r="U294" s="8">
        <f>T294/C294</f>
        <v>302.58199999999999</v>
      </c>
      <c r="X294" s="17">
        <f>U294*1.8</f>
        <v>544.64760000000001</v>
      </c>
      <c r="Y294" s="18">
        <v>539</v>
      </c>
      <c r="Z294" s="18">
        <f>Y294*8</f>
        <v>4312</v>
      </c>
      <c r="AA294" s="18">
        <f>Y294*3.5</f>
        <v>1886.5</v>
      </c>
      <c r="AB294" s="18">
        <f>Y294*0.9</f>
        <v>485.1</v>
      </c>
    </row>
    <row r="295" spans="1:28" s="18" customFormat="1" x14ac:dyDescent="0.25">
      <c r="E295" s="17"/>
      <c r="G295" s="5">
        <f>+F295-O295/5</f>
        <v>0</v>
      </c>
      <c r="H295" s="6">
        <f>G295*7%</f>
        <v>0</v>
      </c>
      <c r="I295" s="6">
        <f>G295+H295</f>
        <v>0</v>
      </c>
      <c r="J295" s="18">
        <v>18</v>
      </c>
      <c r="K295" s="7">
        <f>I295*J295</f>
        <v>0</v>
      </c>
      <c r="L295" s="5"/>
      <c r="Q295" s="9">
        <f>N295*P295</f>
        <v>0</v>
      </c>
      <c r="R295" s="8">
        <f>G295*13</f>
        <v>0</v>
      </c>
      <c r="S295" s="8">
        <f>+R295+Q295+K295</f>
        <v>0</v>
      </c>
      <c r="U295" s="8" t="e">
        <f>T295/C295</f>
        <v>#DIV/0!</v>
      </c>
      <c r="X295" s="17" t="e">
        <f>U295*1.8</f>
        <v>#DIV/0!</v>
      </c>
      <c r="Y295" s="18">
        <v>0</v>
      </c>
      <c r="Z295" s="18">
        <f>Y295*8</f>
        <v>0</v>
      </c>
      <c r="AA295" s="18">
        <f>Y295*3.5</f>
        <v>0</v>
      </c>
      <c r="AB295" s="18">
        <f>Y295*0.9</f>
        <v>0</v>
      </c>
    </row>
    <row r="296" spans="1:28" s="18" customFormat="1" x14ac:dyDescent="0.25">
      <c r="X296" s="17"/>
    </row>
    <row r="297" spans="1:28" s="18" customFormat="1" x14ac:dyDescent="0.25">
      <c r="A297" s="17">
        <v>99</v>
      </c>
      <c r="B297" s="18">
        <v>10</v>
      </c>
      <c r="C297" s="18">
        <v>1</v>
      </c>
      <c r="D297" s="18" t="s">
        <v>36</v>
      </c>
      <c r="E297" s="18" t="s">
        <v>380</v>
      </c>
      <c r="F297" s="18">
        <v>1.5</v>
      </c>
      <c r="G297" s="5">
        <f>+F297-O297/5</f>
        <v>0.5</v>
      </c>
      <c r="H297" s="6">
        <f>G297*7%</f>
        <v>3.5000000000000003E-2</v>
      </c>
      <c r="I297" s="6">
        <f>G297+H297</f>
        <v>0.53500000000000003</v>
      </c>
      <c r="J297" s="18">
        <v>18</v>
      </c>
      <c r="K297" s="7">
        <f>I297*J297</f>
        <v>9.6300000000000008</v>
      </c>
      <c r="L297" s="10" t="s">
        <v>32</v>
      </c>
      <c r="M297" s="18">
        <v>2</v>
      </c>
      <c r="N297" s="18">
        <v>5</v>
      </c>
      <c r="O297" s="13">
        <v>5</v>
      </c>
      <c r="P297" s="13">
        <v>75</v>
      </c>
      <c r="Q297" s="9">
        <f>N297*P297</f>
        <v>375</v>
      </c>
      <c r="R297" s="8">
        <f>G297*13</f>
        <v>6.5</v>
      </c>
      <c r="S297" s="8">
        <f>+R297+Q297+K297</f>
        <v>391.13</v>
      </c>
      <c r="T297" s="8">
        <f>S297+S298</f>
        <v>391.13</v>
      </c>
      <c r="U297" s="8">
        <f>T297/C297</f>
        <v>391.13</v>
      </c>
      <c r="X297" s="17">
        <f>U297*1.8</f>
        <v>704.03399999999999</v>
      </c>
      <c r="Y297" s="18">
        <v>699</v>
      </c>
      <c r="Z297" s="18">
        <f>Y297*8</f>
        <v>5592</v>
      </c>
      <c r="AA297" s="18">
        <f>Y297*3.5</f>
        <v>2446.5</v>
      </c>
      <c r="AB297" s="18">
        <f>Y297*0.9</f>
        <v>629.1</v>
      </c>
    </row>
    <row r="298" spans="1:28" s="18" customFormat="1" x14ac:dyDescent="0.25">
      <c r="E298" s="17"/>
      <c r="G298" s="5">
        <f>+F298-O298/5</f>
        <v>0</v>
      </c>
      <c r="H298" s="6">
        <f>G298*7%</f>
        <v>0</v>
      </c>
      <c r="I298" s="6">
        <f>G298+H298</f>
        <v>0</v>
      </c>
      <c r="J298" s="18">
        <v>18</v>
      </c>
      <c r="K298" s="7">
        <f>I298*J298</f>
        <v>0</v>
      </c>
      <c r="L298" s="5"/>
      <c r="Q298" s="9">
        <f>N298*P298</f>
        <v>0</v>
      </c>
      <c r="R298" s="8">
        <f>G298*13</f>
        <v>0</v>
      </c>
      <c r="S298" s="8">
        <f>+R298+Q298+K298</f>
        <v>0</v>
      </c>
      <c r="U298" s="8" t="e">
        <f>T298/C298</f>
        <v>#DIV/0!</v>
      </c>
      <c r="X298" s="17" t="e">
        <f>U298*1.8</f>
        <v>#DIV/0!</v>
      </c>
      <c r="Y298" s="18">
        <v>0</v>
      </c>
      <c r="Z298" s="18">
        <f>Y298*8</f>
        <v>0</v>
      </c>
      <c r="AA298" s="18">
        <f>Y298*3.5</f>
        <v>0</v>
      </c>
      <c r="AB298" s="18">
        <f>Y298*0.9</f>
        <v>0</v>
      </c>
    </row>
    <row r="299" spans="1:28" s="18" customFormat="1" x14ac:dyDescent="0.25">
      <c r="X299" s="17"/>
    </row>
    <row r="300" spans="1:28" s="17" customFormat="1" x14ac:dyDescent="0.25">
      <c r="A300" s="17">
        <v>100</v>
      </c>
      <c r="B300" s="17">
        <v>10</v>
      </c>
      <c r="C300" s="17">
        <v>1</v>
      </c>
      <c r="D300" s="17" t="s">
        <v>36</v>
      </c>
      <c r="E300" s="17" t="s">
        <v>381</v>
      </c>
      <c r="F300" s="17">
        <v>1.5</v>
      </c>
      <c r="G300" s="10">
        <f>+F300-O300/5</f>
        <v>0.30000000000000004</v>
      </c>
      <c r="H300" s="11">
        <f>G300*7%</f>
        <v>2.1000000000000005E-2</v>
      </c>
      <c r="I300" s="11">
        <f>G300+H300</f>
        <v>0.32100000000000006</v>
      </c>
      <c r="J300" s="17">
        <v>18</v>
      </c>
      <c r="K300" s="7">
        <f>I300*J300</f>
        <v>5.7780000000000014</v>
      </c>
      <c r="L300" s="10" t="s">
        <v>32</v>
      </c>
      <c r="M300" s="17">
        <v>2</v>
      </c>
      <c r="N300" s="17">
        <v>6</v>
      </c>
      <c r="O300" s="13">
        <v>6</v>
      </c>
      <c r="P300" s="13">
        <v>75</v>
      </c>
      <c r="Q300" s="9">
        <f>N300*P300</f>
        <v>450</v>
      </c>
      <c r="R300" s="7">
        <f>G300*13</f>
        <v>3.9000000000000004</v>
      </c>
      <c r="S300" s="7">
        <f>+R300+Q300+K300</f>
        <v>459.678</v>
      </c>
      <c r="T300" s="7">
        <f>S300+S301</f>
        <v>459.678</v>
      </c>
      <c r="U300" s="7">
        <f>T300/C300</f>
        <v>459.678</v>
      </c>
      <c r="X300" s="17">
        <f>U300*1.8</f>
        <v>827.42039999999997</v>
      </c>
      <c r="Y300" s="17">
        <v>829</v>
      </c>
      <c r="Z300" s="17">
        <f>Y300*8</f>
        <v>6632</v>
      </c>
      <c r="AA300" s="17">
        <f>Y300*3.5</f>
        <v>2901.5</v>
      </c>
      <c r="AB300" s="17">
        <f>Y300*0.9</f>
        <v>746.1</v>
      </c>
    </row>
    <row r="301" spans="1:28" s="18" customFormat="1" x14ac:dyDescent="0.25">
      <c r="E301" s="17"/>
      <c r="G301" s="5">
        <f>+F301-O301/5</f>
        <v>0</v>
      </c>
      <c r="H301" s="6">
        <f>G301*7%</f>
        <v>0</v>
      </c>
      <c r="I301" s="6">
        <f>G301+H301</f>
        <v>0</v>
      </c>
      <c r="J301" s="18">
        <v>18</v>
      </c>
      <c r="K301" s="7">
        <f>I301*J301</f>
        <v>0</v>
      </c>
      <c r="L301" s="5"/>
      <c r="Q301" s="9">
        <f>N301*P301</f>
        <v>0</v>
      </c>
      <c r="R301" s="8">
        <f>G301*13</f>
        <v>0</v>
      </c>
      <c r="S301" s="8">
        <f>+R301+Q301+K301</f>
        <v>0</v>
      </c>
      <c r="U301" s="8" t="e">
        <f>T301/C301</f>
        <v>#DIV/0!</v>
      </c>
      <c r="X301" s="17" t="e">
        <f>U301*1.8</f>
        <v>#DIV/0!</v>
      </c>
      <c r="Y301" s="18">
        <v>0</v>
      </c>
      <c r="Z301" s="18">
        <f>Y301*8</f>
        <v>0</v>
      </c>
      <c r="AA301" s="18">
        <f>Y301*3.5</f>
        <v>0</v>
      </c>
      <c r="AB301" s="18">
        <f>Y301*0.9</f>
        <v>0</v>
      </c>
    </row>
    <row r="303" spans="1:28" s="18" customFormat="1" x14ac:dyDescent="0.25">
      <c r="A303" s="17">
        <v>101</v>
      </c>
      <c r="B303" s="18">
        <v>14</v>
      </c>
      <c r="C303" s="18">
        <v>1</v>
      </c>
      <c r="D303" s="18" t="s">
        <v>36</v>
      </c>
      <c r="E303" s="18" t="s">
        <v>382</v>
      </c>
      <c r="F303" s="18">
        <v>1.5</v>
      </c>
      <c r="G303" s="5">
        <f>+F303-O303/5</f>
        <v>0.7</v>
      </c>
      <c r="H303" s="6">
        <f>G303*7%</f>
        <v>4.9000000000000002E-2</v>
      </c>
      <c r="I303" s="6">
        <f>G303+H303</f>
        <v>0.749</v>
      </c>
      <c r="J303" s="18">
        <v>27</v>
      </c>
      <c r="K303" s="7">
        <f>I303*J303</f>
        <v>20.222999999999999</v>
      </c>
      <c r="L303" s="10" t="s">
        <v>32</v>
      </c>
      <c r="M303" s="18">
        <v>2</v>
      </c>
      <c r="N303" s="18">
        <v>4</v>
      </c>
      <c r="O303" s="13">
        <v>4</v>
      </c>
      <c r="P303" s="13">
        <v>70</v>
      </c>
      <c r="Q303" s="9">
        <f>N303*P303</f>
        <v>280</v>
      </c>
      <c r="R303" s="8">
        <f>G303*13</f>
        <v>9.1</v>
      </c>
      <c r="S303" s="8">
        <f>+R303+Q303+K303</f>
        <v>309.32300000000004</v>
      </c>
      <c r="T303" s="8">
        <f>S303+S304</f>
        <v>309.32300000000004</v>
      </c>
      <c r="U303" s="8">
        <f>T303/C303</f>
        <v>309.32300000000004</v>
      </c>
      <c r="X303" s="17">
        <f>U303*1.8</f>
        <v>556.78140000000008</v>
      </c>
      <c r="Y303" s="18">
        <v>559</v>
      </c>
      <c r="Z303" s="18">
        <f>Y303*8</f>
        <v>4472</v>
      </c>
      <c r="AA303" s="18">
        <f>Y303*3.5</f>
        <v>1956.5</v>
      </c>
      <c r="AB303" s="18">
        <f>Y303*0.9</f>
        <v>503.1</v>
      </c>
    </row>
    <row r="304" spans="1:28" s="18" customFormat="1" x14ac:dyDescent="0.25">
      <c r="E304" s="17"/>
      <c r="G304" s="5">
        <f>+F304-O304/5</f>
        <v>0</v>
      </c>
      <c r="H304" s="6">
        <f>G304*7%</f>
        <v>0</v>
      </c>
      <c r="I304" s="6">
        <f>G304+H304</f>
        <v>0</v>
      </c>
      <c r="J304" s="18">
        <v>27</v>
      </c>
      <c r="K304" s="7">
        <f>I304*J304</f>
        <v>0</v>
      </c>
      <c r="L304" s="5"/>
      <c r="Q304" s="9">
        <f>N304*P304</f>
        <v>0</v>
      </c>
      <c r="R304" s="8">
        <f>G304*13</f>
        <v>0</v>
      </c>
      <c r="S304" s="8">
        <f>+R304+Q304+K304</f>
        <v>0</v>
      </c>
      <c r="U304" s="8" t="e">
        <f>T304/C304</f>
        <v>#DIV/0!</v>
      </c>
      <c r="X304" s="17" t="e">
        <f>U304*1.8</f>
        <v>#DIV/0!</v>
      </c>
      <c r="Y304" s="18">
        <v>0</v>
      </c>
      <c r="Z304" s="18">
        <f>Y304*8</f>
        <v>0</v>
      </c>
      <c r="AA304" s="18">
        <f>Y304*3.5</f>
        <v>0</v>
      </c>
      <c r="AB304" s="18">
        <f>Y304*0.9</f>
        <v>0</v>
      </c>
    </row>
    <row r="305" spans="1:28" s="18" customFormat="1" x14ac:dyDescent="0.25">
      <c r="X305" s="17"/>
    </row>
    <row r="306" spans="1:28" s="18" customFormat="1" x14ac:dyDescent="0.25">
      <c r="A306" s="17">
        <v>102</v>
      </c>
      <c r="B306" s="18">
        <v>14</v>
      </c>
      <c r="C306" s="18">
        <v>1</v>
      </c>
      <c r="D306" s="18" t="s">
        <v>36</v>
      </c>
      <c r="E306" s="18" t="s">
        <v>383</v>
      </c>
      <c r="F306" s="18">
        <v>1.5</v>
      </c>
      <c r="G306" s="5">
        <f>+F306-O306/5</f>
        <v>0.5</v>
      </c>
      <c r="H306" s="6">
        <f>G306*7%</f>
        <v>3.5000000000000003E-2</v>
      </c>
      <c r="I306" s="6">
        <f>G306+H306</f>
        <v>0.53500000000000003</v>
      </c>
      <c r="J306" s="18">
        <v>27</v>
      </c>
      <c r="K306" s="7">
        <f>I306*J306</f>
        <v>14.445</v>
      </c>
      <c r="L306" s="10" t="s">
        <v>32</v>
      </c>
      <c r="M306" s="18">
        <v>2</v>
      </c>
      <c r="N306" s="18">
        <v>5</v>
      </c>
      <c r="O306" s="13">
        <v>5</v>
      </c>
      <c r="P306" s="13">
        <v>75</v>
      </c>
      <c r="Q306" s="9">
        <f>N306*P306</f>
        <v>375</v>
      </c>
      <c r="R306" s="8">
        <f>G306*13</f>
        <v>6.5</v>
      </c>
      <c r="S306" s="8">
        <f>+R306+Q306+K306</f>
        <v>395.94499999999999</v>
      </c>
      <c r="T306" s="8">
        <f>S306+S307</f>
        <v>395.94499999999999</v>
      </c>
      <c r="U306" s="8">
        <f>T306/C306</f>
        <v>395.94499999999999</v>
      </c>
      <c r="X306" s="17">
        <f>U306*1.8</f>
        <v>712.70100000000002</v>
      </c>
      <c r="Y306" s="18">
        <v>709</v>
      </c>
      <c r="Z306" s="18">
        <f>Y306*8</f>
        <v>5672</v>
      </c>
      <c r="AA306" s="18">
        <f>Y306*3.5</f>
        <v>2481.5</v>
      </c>
      <c r="AB306" s="18">
        <f>Y306*0.9</f>
        <v>638.1</v>
      </c>
    </row>
    <row r="307" spans="1:28" s="18" customFormat="1" x14ac:dyDescent="0.25">
      <c r="E307" s="17"/>
      <c r="G307" s="5">
        <f>+F307-O307/5</f>
        <v>0</v>
      </c>
      <c r="H307" s="6">
        <f>G307*7%</f>
        <v>0</v>
      </c>
      <c r="I307" s="6">
        <f>G307+H307</f>
        <v>0</v>
      </c>
      <c r="J307" s="18">
        <v>27</v>
      </c>
      <c r="K307" s="7">
        <f>I307*J307</f>
        <v>0</v>
      </c>
      <c r="L307" s="5"/>
      <c r="Q307" s="9">
        <f>N307*P307</f>
        <v>0</v>
      </c>
      <c r="R307" s="8">
        <f>G307*13</f>
        <v>0</v>
      </c>
      <c r="S307" s="8">
        <f>+R307+Q307+K307</f>
        <v>0</v>
      </c>
      <c r="U307" s="8" t="e">
        <f>T307/C307</f>
        <v>#DIV/0!</v>
      </c>
      <c r="X307" s="17" t="e">
        <f>U307*1.8</f>
        <v>#DIV/0!</v>
      </c>
      <c r="Y307" s="18">
        <v>0</v>
      </c>
      <c r="Z307" s="18">
        <f>Y307*8</f>
        <v>0</v>
      </c>
      <c r="AA307" s="18">
        <f>Y307*3.5</f>
        <v>0</v>
      </c>
      <c r="AB307" s="18">
        <f>Y307*0.9</f>
        <v>0</v>
      </c>
    </row>
    <row r="308" spans="1:28" s="18" customFormat="1" x14ac:dyDescent="0.25">
      <c r="X308" s="17"/>
    </row>
    <row r="309" spans="1:28" s="18" customFormat="1" x14ac:dyDescent="0.25">
      <c r="A309" s="17">
        <v>103</v>
      </c>
      <c r="B309" s="18">
        <v>14</v>
      </c>
      <c r="C309" s="18">
        <v>1</v>
      </c>
      <c r="D309" s="18" t="s">
        <v>36</v>
      </c>
      <c r="E309" s="18" t="s">
        <v>384</v>
      </c>
      <c r="F309" s="18">
        <v>1.5</v>
      </c>
      <c r="G309" s="5">
        <f>+F309-O309/5</f>
        <v>0.30000000000000004</v>
      </c>
      <c r="H309" s="6">
        <f>G309*7%</f>
        <v>2.1000000000000005E-2</v>
      </c>
      <c r="I309" s="6">
        <f>G309+H309</f>
        <v>0.32100000000000006</v>
      </c>
      <c r="J309" s="18">
        <v>27</v>
      </c>
      <c r="K309" s="7">
        <f>I309*J309</f>
        <v>8.6670000000000016</v>
      </c>
      <c r="L309" s="10" t="s">
        <v>32</v>
      </c>
      <c r="M309" s="18">
        <v>2</v>
      </c>
      <c r="N309" s="17">
        <v>6</v>
      </c>
      <c r="O309" s="13">
        <v>6</v>
      </c>
      <c r="P309" s="13">
        <v>75</v>
      </c>
      <c r="Q309" s="9">
        <f>N309*P309</f>
        <v>450</v>
      </c>
      <c r="R309" s="8">
        <f>G309*13</f>
        <v>3.9000000000000004</v>
      </c>
      <c r="S309" s="8">
        <f>+R309+Q309+K309</f>
        <v>462.56700000000001</v>
      </c>
      <c r="T309" s="8">
        <f>S309+S310</f>
        <v>462.56700000000001</v>
      </c>
      <c r="U309" s="8">
        <f>T309/C309</f>
        <v>462.56700000000001</v>
      </c>
      <c r="X309" s="17">
        <f>U309*1.8</f>
        <v>832.62060000000008</v>
      </c>
      <c r="Y309" s="18">
        <v>829</v>
      </c>
      <c r="Z309" s="18">
        <f>Y309*8</f>
        <v>6632</v>
      </c>
      <c r="AA309" s="18">
        <f>Y309*3.5</f>
        <v>2901.5</v>
      </c>
      <c r="AB309" s="18">
        <f>Y309*0.9</f>
        <v>746.1</v>
      </c>
    </row>
    <row r="310" spans="1:28" s="18" customFormat="1" x14ac:dyDescent="0.25">
      <c r="E310" s="17"/>
      <c r="G310" s="5">
        <f>+F310-O310/5</f>
        <v>0</v>
      </c>
      <c r="H310" s="6">
        <f>G310*7%</f>
        <v>0</v>
      </c>
      <c r="I310" s="6">
        <f>G310+H310</f>
        <v>0</v>
      </c>
      <c r="J310" s="18">
        <v>27</v>
      </c>
      <c r="K310" s="7">
        <f>I310*J310</f>
        <v>0</v>
      </c>
      <c r="L310" s="5"/>
      <c r="Q310" s="9">
        <f>N310*P310</f>
        <v>0</v>
      </c>
      <c r="R310" s="8">
        <f>G310*13</f>
        <v>0</v>
      </c>
      <c r="S310" s="8">
        <f>+R310+Q310+K310</f>
        <v>0</v>
      </c>
      <c r="U310" s="8" t="e">
        <f>T310/C310</f>
        <v>#DIV/0!</v>
      </c>
      <c r="X310" s="17" t="e">
        <f>U310*1.8</f>
        <v>#DIV/0!</v>
      </c>
      <c r="Y310" s="18">
        <v>0</v>
      </c>
      <c r="Z310" s="18">
        <f>Y310*8</f>
        <v>0</v>
      </c>
      <c r="AA310" s="18">
        <f>Y310*3.5</f>
        <v>0</v>
      </c>
      <c r="AB310" s="18">
        <f>Y310*0.9</f>
        <v>0</v>
      </c>
    </row>
    <row r="312" spans="1:28" s="17" customFormat="1" x14ac:dyDescent="0.25">
      <c r="A312" s="17">
        <v>104</v>
      </c>
      <c r="B312" s="17">
        <v>18</v>
      </c>
      <c r="C312" s="17">
        <v>1</v>
      </c>
      <c r="D312" s="17" t="s">
        <v>36</v>
      </c>
      <c r="E312" s="17" t="s">
        <v>385</v>
      </c>
      <c r="F312" s="17">
        <v>1.5</v>
      </c>
      <c r="G312" s="10">
        <f>+F312-O312/5</f>
        <v>0.7</v>
      </c>
      <c r="H312" s="11">
        <f>G312*7%</f>
        <v>4.9000000000000002E-2</v>
      </c>
      <c r="I312" s="11">
        <f>G312+H312</f>
        <v>0.749</v>
      </c>
      <c r="J312" s="17">
        <v>32</v>
      </c>
      <c r="K312" s="7">
        <f>I312*J312</f>
        <v>23.968</v>
      </c>
      <c r="L312" s="10" t="s">
        <v>32</v>
      </c>
      <c r="M312" s="17">
        <v>2</v>
      </c>
      <c r="N312" s="18">
        <v>4</v>
      </c>
      <c r="O312" s="13">
        <v>4</v>
      </c>
      <c r="P312" s="13">
        <v>70</v>
      </c>
      <c r="Q312" s="9">
        <f>N312*P312</f>
        <v>280</v>
      </c>
      <c r="R312" s="7">
        <f>G312*13</f>
        <v>9.1</v>
      </c>
      <c r="S312" s="7">
        <f>+R312+Q312+K312</f>
        <v>313.06800000000004</v>
      </c>
      <c r="T312" s="7">
        <f>S312+S313</f>
        <v>313.06800000000004</v>
      </c>
      <c r="U312" s="7">
        <f>T312/C312</f>
        <v>313.06800000000004</v>
      </c>
      <c r="X312" s="17">
        <f>U312*1.8</f>
        <v>563.52240000000006</v>
      </c>
      <c r="Y312" s="17">
        <v>559</v>
      </c>
      <c r="Z312" s="17">
        <f>Y312*8</f>
        <v>4472</v>
      </c>
      <c r="AA312" s="17">
        <f>Y312*3.5</f>
        <v>1956.5</v>
      </c>
      <c r="AB312" s="17">
        <f>Y312*0.9</f>
        <v>503.1</v>
      </c>
    </row>
    <row r="313" spans="1:28" s="18" customFormat="1" x14ac:dyDescent="0.25">
      <c r="E313" s="17"/>
      <c r="G313" s="5">
        <f>+F313-O313/5</f>
        <v>0</v>
      </c>
      <c r="H313" s="6">
        <f>G313*7%</f>
        <v>0</v>
      </c>
      <c r="I313" s="6">
        <f>G313+H313</f>
        <v>0</v>
      </c>
      <c r="J313" s="18">
        <v>32</v>
      </c>
      <c r="K313" s="7">
        <f>I313*J313</f>
        <v>0</v>
      </c>
      <c r="L313" s="5"/>
      <c r="Q313" s="9">
        <f>N313*P313</f>
        <v>0</v>
      </c>
      <c r="R313" s="8">
        <f>G313*13</f>
        <v>0</v>
      </c>
      <c r="S313" s="8">
        <f>+R313+Q313+K313</f>
        <v>0</v>
      </c>
      <c r="U313" s="8" t="e">
        <f>T313/C313</f>
        <v>#DIV/0!</v>
      </c>
      <c r="X313" s="17" t="e">
        <f>U313*1.8</f>
        <v>#DIV/0!</v>
      </c>
      <c r="Y313" s="18">
        <v>0</v>
      </c>
      <c r="Z313" s="18">
        <f>Y313*8</f>
        <v>0</v>
      </c>
      <c r="AA313" s="18">
        <f>Y313*3.5</f>
        <v>0</v>
      </c>
      <c r="AB313" s="18">
        <f>Y313*0.9</f>
        <v>0</v>
      </c>
    </row>
    <row r="314" spans="1:28" s="18" customFormat="1" x14ac:dyDescent="0.25">
      <c r="X314" s="17"/>
    </row>
    <row r="315" spans="1:28" s="17" customFormat="1" x14ac:dyDescent="0.25">
      <c r="A315" s="17">
        <v>105</v>
      </c>
      <c r="B315" s="17">
        <v>18</v>
      </c>
      <c r="C315" s="17">
        <v>1</v>
      </c>
      <c r="D315" s="17" t="s">
        <v>36</v>
      </c>
      <c r="E315" s="17" t="s">
        <v>386</v>
      </c>
      <c r="F315" s="17">
        <v>1.5</v>
      </c>
      <c r="G315" s="10">
        <f>+F315-O315/5</f>
        <v>0.5</v>
      </c>
      <c r="H315" s="11">
        <f>G315*7%</f>
        <v>3.5000000000000003E-2</v>
      </c>
      <c r="I315" s="11">
        <f>G315+H315</f>
        <v>0.53500000000000003</v>
      </c>
      <c r="J315" s="17">
        <v>32</v>
      </c>
      <c r="K315" s="7">
        <f>I315*J315</f>
        <v>17.12</v>
      </c>
      <c r="L315" s="10" t="s">
        <v>32</v>
      </c>
      <c r="M315" s="17">
        <v>2</v>
      </c>
      <c r="N315" s="18">
        <v>5</v>
      </c>
      <c r="O315" s="13">
        <v>5</v>
      </c>
      <c r="P315" s="13">
        <v>75</v>
      </c>
      <c r="Q315" s="9">
        <f>N315*P315</f>
        <v>375</v>
      </c>
      <c r="R315" s="7">
        <f>G315*13</f>
        <v>6.5</v>
      </c>
      <c r="S315" s="7">
        <f>+R315+Q315+K315</f>
        <v>398.62</v>
      </c>
      <c r="T315" s="7">
        <f>S315+S316</f>
        <v>398.62</v>
      </c>
      <c r="U315" s="7">
        <f>T315/C315</f>
        <v>398.62</v>
      </c>
      <c r="X315" s="17">
        <f>U315*1.8</f>
        <v>717.51600000000008</v>
      </c>
      <c r="Y315" s="17">
        <v>719</v>
      </c>
      <c r="Z315" s="17">
        <f>Y315*8</f>
        <v>5752</v>
      </c>
      <c r="AA315" s="17">
        <f>Y315*3.5</f>
        <v>2516.5</v>
      </c>
      <c r="AB315" s="17">
        <f>Y315*0.9</f>
        <v>647.1</v>
      </c>
    </row>
    <row r="316" spans="1:28" s="18" customFormat="1" x14ac:dyDescent="0.25">
      <c r="E316" s="17"/>
      <c r="G316" s="5">
        <f>+F316-O316/5</f>
        <v>0</v>
      </c>
      <c r="H316" s="6">
        <f>G316*7%</f>
        <v>0</v>
      </c>
      <c r="I316" s="6">
        <f>G316+H316</f>
        <v>0</v>
      </c>
      <c r="J316" s="18">
        <v>32</v>
      </c>
      <c r="K316" s="7">
        <f>I316*J316</f>
        <v>0</v>
      </c>
      <c r="L316" s="5"/>
      <c r="Q316" s="9">
        <f>N316*P316</f>
        <v>0</v>
      </c>
      <c r="R316" s="8">
        <f>G316*13</f>
        <v>0</v>
      </c>
      <c r="S316" s="8">
        <f>+R316+Q316+K316</f>
        <v>0</v>
      </c>
      <c r="U316" s="8" t="e">
        <f>T316/C316</f>
        <v>#DIV/0!</v>
      </c>
      <c r="X316" s="17" t="e">
        <f>U316*1.8</f>
        <v>#DIV/0!</v>
      </c>
      <c r="Y316" s="18">
        <v>0</v>
      </c>
      <c r="Z316" s="18">
        <f>Y316*8</f>
        <v>0</v>
      </c>
      <c r="AA316" s="18">
        <f>Y316*3.5</f>
        <v>0</v>
      </c>
      <c r="AB316" s="18">
        <f>Y316*0.9</f>
        <v>0</v>
      </c>
    </row>
    <row r="317" spans="1:28" s="18" customFormat="1" x14ac:dyDescent="0.25">
      <c r="X317" s="17"/>
    </row>
    <row r="318" spans="1:28" s="17" customFormat="1" x14ac:dyDescent="0.25">
      <c r="A318" s="17">
        <v>106</v>
      </c>
      <c r="B318" s="17">
        <v>18</v>
      </c>
      <c r="C318" s="17">
        <v>1</v>
      </c>
      <c r="D318" s="17" t="s">
        <v>36</v>
      </c>
      <c r="E318" s="17" t="s">
        <v>387</v>
      </c>
      <c r="F318" s="17">
        <v>1.5</v>
      </c>
      <c r="G318" s="10">
        <f>+F318-O318/5</f>
        <v>0.30000000000000004</v>
      </c>
      <c r="H318" s="11">
        <f>G318*7%</f>
        <v>2.1000000000000005E-2</v>
      </c>
      <c r="I318" s="11">
        <f>G318+H318</f>
        <v>0.32100000000000006</v>
      </c>
      <c r="J318" s="17">
        <v>32</v>
      </c>
      <c r="K318" s="7">
        <f>I318*J318</f>
        <v>10.272000000000002</v>
      </c>
      <c r="L318" s="10" t="s">
        <v>32</v>
      </c>
      <c r="M318" s="17">
        <v>2</v>
      </c>
      <c r="N318" s="17">
        <v>6</v>
      </c>
      <c r="O318" s="13">
        <v>6</v>
      </c>
      <c r="P318" s="13">
        <v>75</v>
      </c>
      <c r="Q318" s="9">
        <f>N318*P318</f>
        <v>450</v>
      </c>
      <c r="R318" s="7">
        <f>G318*13</f>
        <v>3.9000000000000004</v>
      </c>
      <c r="S318" s="7">
        <f>+R318+Q318+K318</f>
        <v>464.17199999999997</v>
      </c>
      <c r="T318" s="7">
        <f>S318+S319</f>
        <v>464.17199999999997</v>
      </c>
      <c r="U318" s="7">
        <f>T318/C318</f>
        <v>464.17199999999997</v>
      </c>
      <c r="X318" s="17">
        <f>U318*1.8</f>
        <v>835.50959999999998</v>
      </c>
      <c r="Y318" s="17">
        <v>839</v>
      </c>
      <c r="Z318" s="17">
        <f>Y318*8</f>
        <v>6712</v>
      </c>
      <c r="AA318" s="17">
        <f>Y318*3.5</f>
        <v>2936.5</v>
      </c>
      <c r="AB318" s="17">
        <f>Y318*0.9</f>
        <v>755.1</v>
      </c>
    </row>
    <row r="319" spans="1:28" s="18" customFormat="1" x14ac:dyDescent="0.25">
      <c r="E319" s="17"/>
      <c r="G319" s="5">
        <f>+F319-O319/5</f>
        <v>0</v>
      </c>
      <c r="H319" s="6">
        <f>G319*7%</f>
        <v>0</v>
      </c>
      <c r="I319" s="6">
        <f>G319+H319</f>
        <v>0</v>
      </c>
      <c r="J319" s="18">
        <v>32</v>
      </c>
      <c r="K319" s="7">
        <f>I319*J319</f>
        <v>0</v>
      </c>
      <c r="L319" s="5"/>
      <c r="Q319" s="9">
        <f>N319*P319</f>
        <v>0</v>
      </c>
      <c r="R319" s="8">
        <f>G319*13</f>
        <v>0</v>
      </c>
      <c r="S319" s="8">
        <f>+R319+Q319+K319</f>
        <v>0</v>
      </c>
      <c r="U319" s="8" t="e">
        <f>T319/C319</f>
        <v>#DIV/0!</v>
      </c>
      <c r="X319" s="17" t="e">
        <f>U319*1.8</f>
        <v>#DIV/0!</v>
      </c>
      <c r="Y319" s="18">
        <v>0</v>
      </c>
      <c r="Z319" s="18">
        <f>Y319*8</f>
        <v>0</v>
      </c>
      <c r="AA319" s="18">
        <f>Y319*3.5</f>
        <v>0</v>
      </c>
      <c r="AB319" s="18">
        <f>Y319*0.9</f>
        <v>0</v>
      </c>
    </row>
    <row r="321" spans="1:28" s="42" customFormat="1" x14ac:dyDescent="0.25">
      <c r="A321" s="42">
        <v>107</v>
      </c>
      <c r="B321" s="42">
        <v>925</v>
      </c>
      <c r="C321" s="42">
        <v>1</v>
      </c>
      <c r="D321" s="42" t="s">
        <v>29</v>
      </c>
      <c r="E321" s="42" t="s">
        <v>407</v>
      </c>
      <c r="F321" s="42">
        <v>1.5</v>
      </c>
      <c r="G321" s="43">
        <f>+F321-O321/5</f>
        <v>1.45</v>
      </c>
      <c r="H321" s="44">
        <f>G321*7%</f>
        <v>0.10150000000000001</v>
      </c>
      <c r="I321" s="44">
        <f>G321+H321</f>
        <v>1.5514999999999999</v>
      </c>
      <c r="J321" s="42">
        <v>1</v>
      </c>
      <c r="K321" s="45">
        <f>I321*J321</f>
        <v>1.5514999999999999</v>
      </c>
      <c r="L321" s="43" t="s">
        <v>32</v>
      </c>
      <c r="M321" s="42">
        <v>1</v>
      </c>
      <c r="N321" s="42">
        <v>0.25</v>
      </c>
      <c r="O321" s="46">
        <v>0.25</v>
      </c>
      <c r="P321" s="46">
        <v>50</v>
      </c>
      <c r="Q321" s="47">
        <f>N321*P321</f>
        <v>12.5</v>
      </c>
      <c r="R321" s="45">
        <f>G321*6</f>
        <v>8.6999999999999993</v>
      </c>
      <c r="S321" s="45">
        <f>+R321+Q321+K321</f>
        <v>22.7515</v>
      </c>
      <c r="T321" s="45">
        <f>S321+S322</f>
        <v>22.7515</v>
      </c>
      <c r="U321" s="45">
        <f>T321/C321</f>
        <v>22.7515</v>
      </c>
      <c r="X321" s="17">
        <f>U321*2</f>
        <v>45.503</v>
      </c>
      <c r="Y321" s="42">
        <v>49</v>
      </c>
      <c r="Z321" s="42">
        <f>Y321*8</f>
        <v>392</v>
      </c>
      <c r="AA321" s="42">
        <f>Y321*3.5</f>
        <v>171.5</v>
      </c>
      <c r="AB321" s="42">
        <f>Y321*0.9</f>
        <v>44.1</v>
      </c>
    </row>
    <row r="322" spans="1:28" s="18" customFormat="1" x14ac:dyDescent="0.25">
      <c r="E322" s="17"/>
      <c r="G322" s="5">
        <f>+F322-O322/5</f>
        <v>0</v>
      </c>
      <c r="H322" s="6">
        <f>G322*7%</f>
        <v>0</v>
      </c>
      <c r="I322" s="6">
        <f>G322+H322</f>
        <v>0</v>
      </c>
      <c r="J322" s="18">
        <v>1</v>
      </c>
      <c r="K322" s="7">
        <f>I322*J322</f>
        <v>0</v>
      </c>
      <c r="L322" s="5"/>
      <c r="Q322" s="9">
        <f>N322*P322</f>
        <v>0</v>
      </c>
      <c r="R322" s="8">
        <f>G322*6</f>
        <v>0</v>
      </c>
      <c r="S322" s="8">
        <f>+R322+Q322+K322</f>
        <v>0</v>
      </c>
      <c r="U322" s="8" t="e">
        <f>T322/C322</f>
        <v>#DIV/0!</v>
      </c>
      <c r="X322" s="17" t="e">
        <f>U322*2</f>
        <v>#DIV/0!</v>
      </c>
      <c r="Y322" s="18">
        <v>0</v>
      </c>
      <c r="Z322" s="18">
        <f>Y322*8</f>
        <v>0</v>
      </c>
      <c r="AA322" s="18">
        <f>Y322*3.5</f>
        <v>0</v>
      </c>
      <c r="AB322" s="18">
        <f>Y322*0.9</f>
        <v>0</v>
      </c>
    </row>
    <row r="324" spans="1:28" s="17" customFormat="1" x14ac:dyDescent="0.25">
      <c r="A324" s="17">
        <v>108</v>
      </c>
      <c r="B324" s="17">
        <v>925</v>
      </c>
      <c r="C324" s="17">
        <v>1</v>
      </c>
      <c r="D324" s="17" t="s">
        <v>29</v>
      </c>
      <c r="E324" s="17" t="s">
        <v>408</v>
      </c>
      <c r="F324" s="17">
        <v>1.5</v>
      </c>
      <c r="G324" s="10">
        <f>+F324-O324/5</f>
        <v>1.4</v>
      </c>
      <c r="H324" s="11">
        <f>G324*7%</f>
        <v>9.8000000000000004E-2</v>
      </c>
      <c r="I324" s="11">
        <f>G324+H324</f>
        <v>1.498</v>
      </c>
      <c r="J324" s="17">
        <v>1</v>
      </c>
      <c r="K324" s="7">
        <f>I324*J324</f>
        <v>1.498</v>
      </c>
      <c r="L324" s="10" t="s">
        <v>32</v>
      </c>
      <c r="M324" s="17">
        <v>1</v>
      </c>
      <c r="N324" s="17">
        <v>0.5</v>
      </c>
      <c r="O324" s="13">
        <v>0.5</v>
      </c>
      <c r="P324" s="13">
        <v>50</v>
      </c>
      <c r="Q324" s="9">
        <f>N324*P324</f>
        <v>25</v>
      </c>
      <c r="R324" s="7">
        <f>G324*6</f>
        <v>8.3999999999999986</v>
      </c>
      <c r="S324" s="7">
        <f>+R324+Q324+K324</f>
        <v>34.897999999999996</v>
      </c>
      <c r="T324" s="7">
        <f>S324+S325</f>
        <v>34.897999999999996</v>
      </c>
      <c r="U324" s="7">
        <f>T324/C324</f>
        <v>34.897999999999996</v>
      </c>
      <c r="X324" s="17">
        <f>U324*2</f>
        <v>69.795999999999992</v>
      </c>
      <c r="Y324" s="17">
        <v>69</v>
      </c>
      <c r="Z324" s="17">
        <f>Y324*8</f>
        <v>552</v>
      </c>
      <c r="AA324" s="17">
        <f>Y324*3.5</f>
        <v>241.5</v>
      </c>
      <c r="AB324" s="17">
        <f>Y324*0.9</f>
        <v>62.1</v>
      </c>
    </row>
    <row r="325" spans="1:28" s="17" customFormat="1" x14ac:dyDescent="0.25">
      <c r="G325" s="10">
        <f>+F325-O325/5</f>
        <v>0</v>
      </c>
      <c r="H325" s="11">
        <f>G325*7%</f>
        <v>0</v>
      </c>
      <c r="I325" s="11">
        <f>G325+H325</f>
        <v>0</v>
      </c>
      <c r="J325" s="17">
        <v>1</v>
      </c>
      <c r="K325" s="7">
        <f>I325*J325</f>
        <v>0</v>
      </c>
      <c r="L325" s="10"/>
      <c r="Q325" s="9">
        <f>N325*P325</f>
        <v>0</v>
      </c>
      <c r="R325" s="7">
        <f>G325*6</f>
        <v>0</v>
      </c>
      <c r="S325" s="7">
        <f>+R325+Q325+K325</f>
        <v>0</v>
      </c>
      <c r="U325" s="7" t="e">
        <f>T325/C325</f>
        <v>#DIV/0!</v>
      </c>
      <c r="X325" s="17" t="e">
        <f>U325*2</f>
        <v>#DIV/0!</v>
      </c>
      <c r="Y325" s="17">
        <v>0</v>
      </c>
      <c r="Z325" s="17">
        <f>Y325*8</f>
        <v>0</v>
      </c>
      <c r="AA325" s="17">
        <f>Y325*3.5</f>
        <v>0</v>
      </c>
      <c r="AB325" s="17">
        <f>Y325*0.9</f>
        <v>0</v>
      </c>
    </row>
    <row r="326" spans="1:28" s="17" customFormat="1" x14ac:dyDescent="0.25"/>
    <row r="327" spans="1:28" s="17" customFormat="1" x14ac:dyDescent="0.25">
      <c r="A327" s="17">
        <v>109</v>
      </c>
      <c r="B327" s="17">
        <v>925</v>
      </c>
      <c r="C327" s="17">
        <v>1</v>
      </c>
      <c r="D327" s="17" t="s">
        <v>29</v>
      </c>
      <c r="E327" s="17" t="s">
        <v>409</v>
      </c>
      <c r="F327" s="17">
        <v>1.5</v>
      </c>
      <c r="G327" s="10">
        <f>+F327-O327/5</f>
        <v>1.35</v>
      </c>
      <c r="H327" s="11">
        <f>G327*7%</f>
        <v>9.4500000000000015E-2</v>
      </c>
      <c r="I327" s="11">
        <f>G327+H327</f>
        <v>1.4445000000000001</v>
      </c>
      <c r="J327" s="17">
        <v>1</v>
      </c>
      <c r="K327" s="7">
        <f>I327*J327</f>
        <v>1.4445000000000001</v>
      </c>
      <c r="L327" s="10" t="s">
        <v>32</v>
      </c>
      <c r="M327" s="17">
        <v>1</v>
      </c>
      <c r="N327" s="17">
        <v>0.75</v>
      </c>
      <c r="O327" s="13">
        <v>0.75</v>
      </c>
      <c r="P327" s="13">
        <v>60</v>
      </c>
      <c r="Q327" s="9">
        <f>N327*P327</f>
        <v>45</v>
      </c>
      <c r="R327" s="7">
        <f>G327*6</f>
        <v>8.1000000000000014</v>
      </c>
      <c r="S327" s="7">
        <f>+R327+Q327+K327</f>
        <v>54.544499999999999</v>
      </c>
      <c r="T327" s="7">
        <f>S327+S328</f>
        <v>54.544499999999999</v>
      </c>
      <c r="U327" s="7">
        <f>T327/C327</f>
        <v>54.544499999999999</v>
      </c>
      <c r="X327" s="17">
        <f>U327*2</f>
        <v>109.089</v>
      </c>
      <c r="Y327" s="17">
        <v>109</v>
      </c>
      <c r="Z327" s="17">
        <f>Y327*8</f>
        <v>872</v>
      </c>
      <c r="AA327" s="17">
        <f>Y327*3.5</f>
        <v>381.5</v>
      </c>
      <c r="AB327" s="17">
        <f>Y327*0.9</f>
        <v>98.100000000000009</v>
      </c>
    </row>
    <row r="328" spans="1:28" s="17" customFormat="1" x14ac:dyDescent="0.25">
      <c r="G328" s="10">
        <f>+F328-O328/5</f>
        <v>0</v>
      </c>
      <c r="H328" s="11">
        <f>G328*7%</f>
        <v>0</v>
      </c>
      <c r="I328" s="11">
        <f>G328+H328</f>
        <v>0</v>
      </c>
      <c r="J328" s="17">
        <v>1</v>
      </c>
      <c r="K328" s="7">
        <f>I328*J328</f>
        <v>0</v>
      </c>
      <c r="L328" s="10"/>
      <c r="Q328" s="9">
        <f>N328*P328</f>
        <v>0</v>
      </c>
      <c r="R328" s="7">
        <f>G328*6</f>
        <v>0</v>
      </c>
      <c r="S328" s="7">
        <f>+R328+Q328+K328</f>
        <v>0</v>
      </c>
      <c r="U328" s="7" t="e">
        <f>T328/C328</f>
        <v>#DIV/0!</v>
      </c>
      <c r="X328" s="17" t="e">
        <f>U328*2</f>
        <v>#DIV/0!</v>
      </c>
      <c r="Y328" s="17">
        <v>0</v>
      </c>
      <c r="Z328" s="17">
        <f>Y328*8</f>
        <v>0</v>
      </c>
      <c r="AA328" s="17">
        <f>Y328*3.5</f>
        <v>0</v>
      </c>
      <c r="AB328" s="17">
        <f>Y328*0.9</f>
        <v>0</v>
      </c>
    </row>
    <row r="329" spans="1:28" s="17" customFormat="1" x14ac:dyDescent="0.25"/>
    <row r="330" spans="1:28" s="17" customFormat="1" x14ac:dyDescent="0.25">
      <c r="A330" s="17">
        <v>110</v>
      </c>
      <c r="B330" s="17">
        <v>925</v>
      </c>
      <c r="C330" s="17">
        <v>1</v>
      </c>
      <c r="D330" s="17" t="s">
        <v>29</v>
      </c>
      <c r="E330" s="17" t="s">
        <v>427</v>
      </c>
      <c r="F330" s="17">
        <v>1.5</v>
      </c>
      <c r="G330" s="10">
        <f>+F330-O330/5</f>
        <v>1.3</v>
      </c>
      <c r="H330" s="11">
        <f>G330*7%</f>
        <v>9.1000000000000011E-2</v>
      </c>
      <c r="I330" s="11">
        <f>G330+H330</f>
        <v>1.391</v>
      </c>
      <c r="J330" s="17">
        <v>1</v>
      </c>
      <c r="K330" s="7">
        <f>I330*J330</f>
        <v>1.391</v>
      </c>
      <c r="L330" s="10" t="s">
        <v>32</v>
      </c>
      <c r="M330" s="17">
        <v>1</v>
      </c>
      <c r="N330" s="17">
        <v>1</v>
      </c>
      <c r="O330" s="13">
        <v>1</v>
      </c>
      <c r="P330" s="13">
        <v>60</v>
      </c>
      <c r="Q330" s="9">
        <f>N330*P330</f>
        <v>60</v>
      </c>
      <c r="R330" s="7">
        <f>G330*6</f>
        <v>7.8000000000000007</v>
      </c>
      <c r="S330" s="7">
        <f>+R330+Q330+K330</f>
        <v>69.191000000000003</v>
      </c>
      <c r="T330" s="7">
        <f>S330+S331</f>
        <v>69.191000000000003</v>
      </c>
      <c r="U330" s="7">
        <f>T330/C330</f>
        <v>69.191000000000003</v>
      </c>
      <c r="X330" s="17">
        <f>U330*2</f>
        <v>138.38200000000001</v>
      </c>
      <c r="Y330" s="17">
        <v>139</v>
      </c>
      <c r="Z330" s="17">
        <f>Y330*8</f>
        <v>1112</v>
      </c>
      <c r="AA330" s="17">
        <f>Y330*3.5</f>
        <v>486.5</v>
      </c>
      <c r="AB330" s="17">
        <f>Y330*0.9</f>
        <v>125.10000000000001</v>
      </c>
    </row>
    <row r="331" spans="1:28" s="17" customFormat="1" x14ac:dyDescent="0.25">
      <c r="G331" s="10">
        <f>+F331-O331/5</f>
        <v>0</v>
      </c>
      <c r="H331" s="11">
        <f>G331*7%</f>
        <v>0</v>
      </c>
      <c r="I331" s="11">
        <f>G331+H331</f>
        <v>0</v>
      </c>
      <c r="J331" s="17">
        <v>1</v>
      </c>
      <c r="K331" s="7">
        <f>I331*J331</f>
        <v>0</v>
      </c>
      <c r="L331" s="10"/>
      <c r="Q331" s="9">
        <f>N331*P331</f>
        <v>0</v>
      </c>
      <c r="R331" s="7">
        <f>G331*6</f>
        <v>0</v>
      </c>
      <c r="S331" s="7">
        <f>+R331+Q331+K331</f>
        <v>0</v>
      </c>
      <c r="U331" s="7" t="e">
        <f>T331/C331</f>
        <v>#DIV/0!</v>
      </c>
      <c r="X331" s="17" t="e">
        <f>U331*2</f>
        <v>#DIV/0!</v>
      </c>
      <c r="Y331" s="17">
        <v>0</v>
      </c>
      <c r="Z331" s="17">
        <f>Y331*8</f>
        <v>0</v>
      </c>
      <c r="AA331" s="17">
        <f>Y331*3.5</f>
        <v>0</v>
      </c>
      <c r="AB331" s="17">
        <f>Y331*0.9</f>
        <v>0</v>
      </c>
    </row>
    <row r="332" spans="1:28" s="17" customFormat="1" x14ac:dyDescent="0.25"/>
    <row r="333" spans="1:28" s="17" customFormat="1" x14ac:dyDescent="0.25">
      <c r="A333" s="17">
        <v>111</v>
      </c>
      <c r="B333" s="17">
        <v>925</v>
      </c>
      <c r="C333" s="17">
        <v>1</v>
      </c>
      <c r="D333" s="17" t="s">
        <v>29</v>
      </c>
      <c r="E333" s="17" t="s">
        <v>410</v>
      </c>
      <c r="F333" s="17">
        <v>1.5</v>
      </c>
      <c r="G333" s="10">
        <f>+F333-O333/5</f>
        <v>1.2</v>
      </c>
      <c r="H333" s="11">
        <f>G333*7%</f>
        <v>8.4000000000000005E-2</v>
      </c>
      <c r="I333" s="11">
        <f>G333+H333</f>
        <v>1.284</v>
      </c>
      <c r="J333" s="17">
        <v>1</v>
      </c>
      <c r="K333" s="7">
        <f>I333*J333</f>
        <v>1.284</v>
      </c>
      <c r="L333" s="10" t="s">
        <v>32</v>
      </c>
      <c r="M333" s="17">
        <v>1</v>
      </c>
      <c r="N333" s="17">
        <v>1.5</v>
      </c>
      <c r="O333" s="13">
        <v>1.5</v>
      </c>
      <c r="P333" s="13">
        <v>80</v>
      </c>
      <c r="Q333" s="9">
        <f>N333*P333</f>
        <v>120</v>
      </c>
      <c r="R333" s="7">
        <f>G333*6</f>
        <v>7.1999999999999993</v>
      </c>
      <c r="S333" s="7">
        <f>+R333+Q333+K333</f>
        <v>128.48400000000001</v>
      </c>
      <c r="T333" s="7">
        <f>S333+S334</f>
        <v>128.48400000000001</v>
      </c>
      <c r="U333" s="7">
        <f>T333/C333</f>
        <v>128.48400000000001</v>
      </c>
      <c r="X333" s="17">
        <f>U333*1.8</f>
        <v>231.27120000000002</v>
      </c>
      <c r="Y333" s="17">
        <v>229</v>
      </c>
      <c r="Z333" s="17">
        <f>Y333*8</f>
        <v>1832</v>
      </c>
      <c r="AA333" s="17">
        <f>Y333*3.5</f>
        <v>801.5</v>
      </c>
      <c r="AB333" s="17">
        <f>Y333*0.9</f>
        <v>206.1</v>
      </c>
    </row>
    <row r="334" spans="1:28" s="17" customFormat="1" x14ac:dyDescent="0.25">
      <c r="A334" s="18"/>
      <c r="G334" s="10">
        <f>+F334-O334/5</f>
        <v>0</v>
      </c>
      <c r="H334" s="11">
        <f>G334*7%</f>
        <v>0</v>
      </c>
      <c r="I334" s="11">
        <f>G334+H334</f>
        <v>0</v>
      </c>
      <c r="J334" s="17">
        <v>1</v>
      </c>
      <c r="K334" s="7">
        <f>I334*J334</f>
        <v>0</v>
      </c>
      <c r="L334" s="10"/>
      <c r="Q334" s="9">
        <f>N334*P334</f>
        <v>0</v>
      </c>
      <c r="R334" s="7">
        <f>G334*6</f>
        <v>0</v>
      </c>
      <c r="S334" s="7">
        <f>+R334+Q334+K334</f>
        <v>0</v>
      </c>
      <c r="U334" s="7" t="e">
        <f>T334/C334</f>
        <v>#DIV/0!</v>
      </c>
      <c r="X334" s="17" t="e">
        <f>U334*1.8</f>
        <v>#DIV/0!</v>
      </c>
      <c r="Y334" s="17">
        <v>0</v>
      </c>
      <c r="Z334" s="17">
        <f>Y334*8</f>
        <v>0</v>
      </c>
      <c r="AA334" s="17">
        <f>Y334*3.5</f>
        <v>0</v>
      </c>
      <c r="AB334" s="17">
        <f>Y334*0.9</f>
        <v>0</v>
      </c>
    </row>
    <row r="335" spans="1:28" s="17" customFormat="1" x14ac:dyDescent="0.25">
      <c r="A335"/>
    </row>
    <row r="336" spans="1:28" s="17" customFormat="1" x14ac:dyDescent="0.25">
      <c r="A336" s="17">
        <v>112</v>
      </c>
      <c r="B336" s="17">
        <v>925</v>
      </c>
      <c r="C336" s="17">
        <v>1</v>
      </c>
      <c r="D336" s="17" t="s">
        <v>29</v>
      </c>
      <c r="E336" s="17" t="s">
        <v>411</v>
      </c>
      <c r="F336" s="17">
        <v>1.5</v>
      </c>
      <c r="G336" s="10">
        <f>+F336-O336/5</f>
        <v>1.1000000000000001</v>
      </c>
      <c r="H336" s="11">
        <f>G336*7%</f>
        <v>7.7000000000000013E-2</v>
      </c>
      <c r="I336" s="11">
        <f>G336+H336</f>
        <v>1.177</v>
      </c>
      <c r="J336" s="17">
        <v>1</v>
      </c>
      <c r="K336" s="7">
        <f>I336*J336</f>
        <v>1.177</v>
      </c>
      <c r="L336" s="10" t="s">
        <v>32</v>
      </c>
      <c r="M336" s="17">
        <v>1</v>
      </c>
      <c r="N336" s="17">
        <v>2</v>
      </c>
      <c r="O336" s="13">
        <v>2</v>
      </c>
      <c r="P336" s="13">
        <v>100</v>
      </c>
      <c r="Q336" s="9">
        <f>N336*P336</f>
        <v>200</v>
      </c>
      <c r="R336" s="7">
        <f>G336*6</f>
        <v>6.6000000000000005</v>
      </c>
      <c r="S336" s="7">
        <f>+R336+Q336+K336</f>
        <v>207.77699999999999</v>
      </c>
      <c r="T336" s="7">
        <f>S336+S337</f>
        <v>207.77699999999999</v>
      </c>
      <c r="U336" s="7">
        <f>T336/C336</f>
        <v>207.77699999999999</v>
      </c>
      <c r="X336" s="17">
        <f>U336*1.8</f>
        <v>373.99860000000001</v>
      </c>
      <c r="Y336" s="17">
        <v>369</v>
      </c>
      <c r="Z336" s="17">
        <f>Y336*8</f>
        <v>2952</v>
      </c>
      <c r="AA336" s="17">
        <f>Y336*3.5</f>
        <v>1291.5</v>
      </c>
      <c r="AB336" s="17">
        <f>Y336*0.9</f>
        <v>332.1</v>
      </c>
    </row>
    <row r="337" spans="1:28" s="18" customFormat="1" x14ac:dyDescent="0.25">
      <c r="E337" s="17"/>
      <c r="G337" s="5">
        <f>+F337-O337/5</f>
        <v>0</v>
      </c>
      <c r="H337" s="6">
        <f>G337*7%</f>
        <v>0</v>
      </c>
      <c r="I337" s="6">
        <f>G337+H337</f>
        <v>0</v>
      </c>
      <c r="J337" s="18">
        <v>1</v>
      </c>
      <c r="K337" s="7">
        <f>I337*J337</f>
        <v>0</v>
      </c>
      <c r="L337" s="5"/>
      <c r="Q337" s="9">
        <f>N337*P337</f>
        <v>0</v>
      </c>
      <c r="R337" s="8">
        <f>G337*6</f>
        <v>0</v>
      </c>
      <c r="S337" s="8">
        <f>+R337+Q337+K337</f>
        <v>0</v>
      </c>
      <c r="U337" s="8" t="e">
        <f>T337/C337</f>
        <v>#DIV/0!</v>
      </c>
      <c r="X337" s="17" t="e">
        <f>U337*1.8</f>
        <v>#DIV/0!</v>
      </c>
      <c r="Y337" s="18">
        <v>0</v>
      </c>
      <c r="Z337" s="18">
        <f>Y337*8</f>
        <v>0</v>
      </c>
      <c r="AA337" s="18">
        <f>Y337*3.5</f>
        <v>0</v>
      </c>
      <c r="AB337" s="18">
        <f>Y337*0.9</f>
        <v>0</v>
      </c>
    </row>
    <row r="339" spans="1:28" s="42" customFormat="1" x14ac:dyDescent="0.25">
      <c r="A339" s="42">
        <v>113</v>
      </c>
      <c r="B339" s="42">
        <v>10</v>
      </c>
      <c r="C339" s="42">
        <v>1</v>
      </c>
      <c r="D339" s="42" t="s">
        <v>29</v>
      </c>
      <c r="E339" s="42" t="s">
        <v>412</v>
      </c>
      <c r="F339" s="42">
        <v>1.5</v>
      </c>
      <c r="G339" s="43">
        <f>+F339-O339/5</f>
        <v>1.45</v>
      </c>
      <c r="H339" s="44">
        <f>G339*7%</f>
        <v>0.10150000000000001</v>
      </c>
      <c r="I339" s="44">
        <f>G339+H339</f>
        <v>1.5514999999999999</v>
      </c>
      <c r="J339" s="42">
        <v>18</v>
      </c>
      <c r="K339" s="45">
        <f>I339*J339</f>
        <v>27.927</v>
      </c>
      <c r="L339" s="43" t="s">
        <v>32</v>
      </c>
      <c r="M339" s="42">
        <v>1</v>
      </c>
      <c r="N339" s="42">
        <v>0.25</v>
      </c>
      <c r="O339" s="46">
        <v>0.25</v>
      </c>
      <c r="P339" s="46">
        <v>50</v>
      </c>
      <c r="Q339" s="47">
        <f>N339*P339</f>
        <v>12.5</v>
      </c>
      <c r="R339" s="45">
        <f>G339*13</f>
        <v>18.849999999999998</v>
      </c>
      <c r="S339" s="45">
        <f>+R339+Q339+K339</f>
        <v>59.277000000000001</v>
      </c>
      <c r="T339" s="45">
        <f>S339+S340</f>
        <v>59.277000000000001</v>
      </c>
      <c r="U339" s="45">
        <f>T339/C339</f>
        <v>59.277000000000001</v>
      </c>
      <c r="X339" s="17">
        <f>U339*2</f>
        <v>118.554</v>
      </c>
      <c r="Y339" s="42">
        <v>119</v>
      </c>
      <c r="Z339" s="42">
        <f>Y339*8</f>
        <v>952</v>
      </c>
      <c r="AA339" s="42">
        <f>Y339*3.5</f>
        <v>416.5</v>
      </c>
      <c r="AB339" s="42">
        <f>Y339*0.9</f>
        <v>107.10000000000001</v>
      </c>
    </row>
    <row r="340" spans="1:28" s="18" customFormat="1" x14ac:dyDescent="0.25">
      <c r="A340" s="17"/>
      <c r="E340" s="17"/>
      <c r="G340" s="5">
        <f>+F340-O340/5</f>
        <v>0</v>
      </c>
      <c r="H340" s="6">
        <f>G340*7%</f>
        <v>0</v>
      </c>
      <c r="I340" s="6">
        <f>G340+H340</f>
        <v>0</v>
      </c>
      <c r="J340" s="18">
        <v>18</v>
      </c>
      <c r="K340" s="7">
        <f>I340*J340</f>
        <v>0</v>
      </c>
      <c r="L340" s="10"/>
      <c r="M340" s="13"/>
      <c r="P340" s="13"/>
      <c r="Q340" s="9">
        <f>N340*P340</f>
        <v>0</v>
      </c>
      <c r="R340" s="8">
        <f>G340*13</f>
        <v>0</v>
      </c>
      <c r="S340" s="8">
        <f>+R340+Q340+K340</f>
        <v>0</v>
      </c>
      <c r="U340" s="8" t="e">
        <f>T340/C340</f>
        <v>#DIV/0!</v>
      </c>
      <c r="X340" s="17" t="e">
        <f>U340*2</f>
        <v>#DIV/0!</v>
      </c>
      <c r="Y340" s="18">
        <v>0</v>
      </c>
      <c r="Z340" s="18">
        <f>Y340*8</f>
        <v>0</v>
      </c>
      <c r="AA340" s="18">
        <f>Y340*3.5</f>
        <v>0</v>
      </c>
      <c r="AB340" s="18">
        <f>Y340*0.9</f>
        <v>0</v>
      </c>
    </row>
    <row r="341" spans="1:28" x14ac:dyDescent="0.25">
      <c r="A341" s="17"/>
    </row>
    <row r="342" spans="1:28" s="17" customFormat="1" x14ac:dyDescent="0.25">
      <c r="A342" s="17">
        <v>114</v>
      </c>
      <c r="B342" s="17">
        <v>10</v>
      </c>
      <c r="C342" s="17">
        <v>1</v>
      </c>
      <c r="D342" s="17" t="s">
        <v>29</v>
      </c>
      <c r="E342" s="17" t="s">
        <v>413</v>
      </c>
      <c r="F342" s="17">
        <v>1.5</v>
      </c>
      <c r="G342" s="10">
        <f>+F342-O342/5</f>
        <v>1.4</v>
      </c>
      <c r="H342" s="11">
        <f>G342*7%</f>
        <v>9.8000000000000004E-2</v>
      </c>
      <c r="I342" s="11">
        <f>G342+H342</f>
        <v>1.498</v>
      </c>
      <c r="J342" s="17">
        <v>18</v>
      </c>
      <c r="K342" s="7">
        <f>I342*J342</f>
        <v>26.963999999999999</v>
      </c>
      <c r="L342" s="10" t="s">
        <v>32</v>
      </c>
      <c r="M342" s="17">
        <v>1</v>
      </c>
      <c r="N342" s="17">
        <v>0.5</v>
      </c>
      <c r="O342" s="13">
        <v>0.5</v>
      </c>
      <c r="P342" s="13">
        <v>50</v>
      </c>
      <c r="Q342" s="9">
        <f>N342*P342</f>
        <v>25</v>
      </c>
      <c r="R342" s="7">
        <f>G342*13</f>
        <v>18.2</v>
      </c>
      <c r="S342" s="7">
        <f>+R342+Q342+K342</f>
        <v>70.164000000000001</v>
      </c>
      <c r="T342" s="7">
        <f>S342+S343</f>
        <v>70.164000000000001</v>
      </c>
      <c r="U342" s="7">
        <f>T342/C342</f>
        <v>70.164000000000001</v>
      </c>
      <c r="X342" s="17">
        <f>U342*2</f>
        <v>140.328</v>
      </c>
      <c r="Y342" s="17">
        <v>139</v>
      </c>
      <c r="Z342" s="17">
        <f>Y342*8</f>
        <v>1112</v>
      </c>
      <c r="AA342" s="17">
        <f>Y342*3.5</f>
        <v>486.5</v>
      </c>
      <c r="AB342" s="17">
        <f>Y342*0.9</f>
        <v>125.10000000000001</v>
      </c>
    </row>
    <row r="343" spans="1:28" s="17" customFormat="1" x14ac:dyDescent="0.25">
      <c r="G343" s="10">
        <f>+F343-O343/5</f>
        <v>0</v>
      </c>
      <c r="H343" s="11">
        <f>G343*7%</f>
        <v>0</v>
      </c>
      <c r="I343" s="11">
        <f>G343+H343</f>
        <v>0</v>
      </c>
      <c r="J343" s="17">
        <v>18</v>
      </c>
      <c r="K343" s="7">
        <f>I343*J343</f>
        <v>0</v>
      </c>
      <c r="L343" s="10"/>
      <c r="M343" s="13"/>
      <c r="P343" s="13"/>
      <c r="Q343" s="9">
        <f>N343*P343</f>
        <v>0</v>
      </c>
      <c r="R343" s="7">
        <f>G343*13</f>
        <v>0</v>
      </c>
      <c r="S343" s="7">
        <f>+R343+Q343+K343</f>
        <v>0</v>
      </c>
      <c r="U343" s="7" t="e">
        <f>T343/C343</f>
        <v>#DIV/0!</v>
      </c>
      <c r="X343" s="17" t="e">
        <f>U343*2</f>
        <v>#DIV/0!</v>
      </c>
      <c r="Y343" s="17">
        <v>0</v>
      </c>
      <c r="Z343" s="17">
        <f>Y343*8</f>
        <v>0</v>
      </c>
      <c r="AA343" s="17">
        <f>Y343*3.5</f>
        <v>0</v>
      </c>
      <c r="AB343" s="17">
        <f>Y343*0.9</f>
        <v>0</v>
      </c>
    </row>
    <row r="344" spans="1:28" s="17" customFormat="1" x14ac:dyDescent="0.25"/>
    <row r="345" spans="1:28" s="17" customFormat="1" x14ac:dyDescent="0.25">
      <c r="A345" s="17">
        <v>115</v>
      </c>
      <c r="B345" s="17">
        <v>10</v>
      </c>
      <c r="C345" s="17">
        <v>1</v>
      </c>
      <c r="D345" s="17" t="s">
        <v>29</v>
      </c>
      <c r="E345" s="17" t="s">
        <v>414</v>
      </c>
      <c r="F345" s="17">
        <v>1.5</v>
      </c>
      <c r="G345" s="10">
        <f>+F345-O345/5</f>
        <v>1.35</v>
      </c>
      <c r="H345" s="11">
        <f>G345*7%</f>
        <v>9.4500000000000015E-2</v>
      </c>
      <c r="I345" s="11">
        <f>G345+H345</f>
        <v>1.4445000000000001</v>
      </c>
      <c r="J345" s="17">
        <v>18</v>
      </c>
      <c r="K345" s="7">
        <f>I345*J345</f>
        <v>26.001000000000001</v>
      </c>
      <c r="L345" s="10" t="s">
        <v>32</v>
      </c>
      <c r="M345" s="17">
        <v>1</v>
      </c>
      <c r="N345" s="17">
        <v>0.75</v>
      </c>
      <c r="O345" s="13">
        <v>0.75</v>
      </c>
      <c r="P345" s="13">
        <v>60</v>
      </c>
      <c r="Q345" s="9">
        <f>N345*P345</f>
        <v>45</v>
      </c>
      <c r="R345" s="7">
        <f>G345*13</f>
        <v>17.55</v>
      </c>
      <c r="S345" s="7">
        <f>+R345+Q345+K345</f>
        <v>88.551000000000002</v>
      </c>
      <c r="T345" s="7">
        <f>S345+S346</f>
        <v>88.551000000000002</v>
      </c>
      <c r="U345" s="7">
        <f>T345/C345</f>
        <v>88.551000000000002</v>
      </c>
      <c r="X345" s="17">
        <f>U345*2</f>
        <v>177.102</v>
      </c>
      <c r="Y345" s="17">
        <v>179</v>
      </c>
      <c r="Z345" s="17">
        <f>Y345*8</f>
        <v>1432</v>
      </c>
      <c r="AA345" s="17">
        <f>Y345*3.5</f>
        <v>626.5</v>
      </c>
      <c r="AB345" s="17">
        <f>Y345*0.9</f>
        <v>161.1</v>
      </c>
    </row>
    <row r="346" spans="1:28" s="17" customFormat="1" x14ac:dyDescent="0.25">
      <c r="G346" s="10">
        <f>+F346-O346/5</f>
        <v>0</v>
      </c>
      <c r="H346" s="11">
        <f>G346*7%</f>
        <v>0</v>
      </c>
      <c r="I346" s="11">
        <f>G346+H346</f>
        <v>0</v>
      </c>
      <c r="J346" s="17">
        <v>18</v>
      </c>
      <c r="K346" s="7">
        <f>I346*J346</f>
        <v>0</v>
      </c>
      <c r="L346" s="10"/>
      <c r="M346" s="13"/>
      <c r="P346" s="13"/>
      <c r="Q346" s="9">
        <f>N346*P346</f>
        <v>0</v>
      </c>
      <c r="R346" s="7">
        <f>G346*13</f>
        <v>0</v>
      </c>
      <c r="S346" s="7">
        <f>+R346+Q346+K346</f>
        <v>0</v>
      </c>
      <c r="U346" s="7" t="e">
        <f>T346/C346</f>
        <v>#DIV/0!</v>
      </c>
      <c r="X346" s="17" t="e">
        <f>U346*2</f>
        <v>#DIV/0!</v>
      </c>
      <c r="Y346" s="17">
        <v>0</v>
      </c>
      <c r="Z346" s="17">
        <f>Y346*8</f>
        <v>0</v>
      </c>
      <c r="AA346" s="17">
        <f>Y346*3.5</f>
        <v>0</v>
      </c>
      <c r="AB346" s="17">
        <f>Y346*0.9</f>
        <v>0</v>
      </c>
    </row>
    <row r="347" spans="1:28" s="17" customFormat="1" x14ac:dyDescent="0.25"/>
    <row r="348" spans="1:28" s="17" customFormat="1" x14ac:dyDescent="0.25">
      <c r="A348" s="17">
        <v>116</v>
      </c>
      <c r="B348" s="17">
        <v>10</v>
      </c>
      <c r="C348" s="17">
        <v>1</v>
      </c>
      <c r="D348" s="17" t="s">
        <v>29</v>
      </c>
      <c r="E348" s="17" t="s">
        <v>415</v>
      </c>
      <c r="F348" s="17">
        <v>1.5</v>
      </c>
      <c r="G348" s="10">
        <f>+F348-O348/5</f>
        <v>1.2</v>
      </c>
      <c r="H348" s="11">
        <f>G348*7%</f>
        <v>8.4000000000000005E-2</v>
      </c>
      <c r="I348" s="11">
        <f>G348+H348</f>
        <v>1.284</v>
      </c>
      <c r="J348" s="17">
        <v>18</v>
      </c>
      <c r="K348" s="7">
        <f>I348*J348</f>
        <v>23.112000000000002</v>
      </c>
      <c r="L348" s="10" t="s">
        <v>32</v>
      </c>
      <c r="M348" s="17">
        <v>1</v>
      </c>
      <c r="N348" s="17">
        <v>1.5</v>
      </c>
      <c r="O348" s="13">
        <v>1.5</v>
      </c>
      <c r="P348" s="13">
        <v>80</v>
      </c>
      <c r="Q348" s="9">
        <f>N348*P348</f>
        <v>120</v>
      </c>
      <c r="R348" s="7">
        <f>G348*13</f>
        <v>15.6</v>
      </c>
      <c r="S348" s="7">
        <f>+R348+Q348+K348</f>
        <v>158.71199999999999</v>
      </c>
      <c r="T348" s="7">
        <f>S348+S349</f>
        <v>158.71199999999999</v>
      </c>
      <c r="U348" s="7">
        <f>T348/C348</f>
        <v>158.71199999999999</v>
      </c>
      <c r="X348" s="17">
        <f>U348*1.8</f>
        <v>285.6816</v>
      </c>
      <c r="Y348" s="17">
        <v>289</v>
      </c>
      <c r="Z348" s="17">
        <f>Y348*8</f>
        <v>2312</v>
      </c>
      <c r="AA348" s="17">
        <f>Y348*3.5</f>
        <v>1011.5</v>
      </c>
      <c r="AB348" s="17">
        <f>Y348*0.9</f>
        <v>260.10000000000002</v>
      </c>
    </row>
    <row r="349" spans="1:28" s="17" customFormat="1" x14ac:dyDescent="0.25">
      <c r="G349" s="10">
        <f>+F349-O349/5</f>
        <v>0</v>
      </c>
      <c r="H349" s="11">
        <f>G349*7%</f>
        <v>0</v>
      </c>
      <c r="I349" s="11">
        <f>G349+H349</f>
        <v>0</v>
      </c>
      <c r="J349" s="17">
        <v>18</v>
      </c>
      <c r="K349" s="7">
        <f>I349*J349</f>
        <v>0</v>
      </c>
      <c r="L349" s="10"/>
      <c r="M349" s="13"/>
      <c r="P349" s="13"/>
      <c r="Q349" s="9">
        <f>N349*P349</f>
        <v>0</v>
      </c>
      <c r="R349" s="7">
        <f>G349*13</f>
        <v>0</v>
      </c>
      <c r="S349" s="7">
        <f>+R349+Q349+K349</f>
        <v>0</v>
      </c>
      <c r="U349" s="7" t="e">
        <f>T349/C349</f>
        <v>#DIV/0!</v>
      </c>
      <c r="X349" s="17" t="e">
        <f>U349*1.8</f>
        <v>#DIV/0!</v>
      </c>
      <c r="Y349" s="17">
        <v>0</v>
      </c>
      <c r="Z349" s="17">
        <f>Y349*8</f>
        <v>0</v>
      </c>
      <c r="AA349" s="17">
        <f>Y349*3.5</f>
        <v>0</v>
      </c>
      <c r="AB349" s="17">
        <f>Y349*0.9</f>
        <v>0</v>
      </c>
    </row>
    <row r="350" spans="1:28" s="17" customFormat="1" x14ac:dyDescent="0.25"/>
    <row r="351" spans="1:28" s="17" customFormat="1" x14ac:dyDescent="0.25">
      <c r="A351" s="17">
        <v>117</v>
      </c>
      <c r="B351" s="17">
        <v>10</v>
      </c>
      <c r="C351" s="17">
        <v>1</v>
      </c>
      <c r="D351" s="17" t="s">
        <v>29</v>
      </c>
      <c r="E351" s="17" t="s">
        <v>416</v>
      </c>
      <c r="F351" s="17">
        <v>1.5</v>
      </c>
      <c r="G351" s="10">
        <f>+F351-O351/5</f>
        <v>1.1000000000000001</v>
      </c>
      <c r="H351" s="11">
        <f>G351*7%</f>
        <v>7.7000000000000013E-2</v>
      </c>
      <c r="I351" s="11">
        <f>G351+H351</f>
        <v>1.177</v>
      </c>
      <c r="J351" s="17">
        <v>18</v>
      </c>
      <c r="K351" s="7">
        <f>I351*J351</f>
        <v>21.186</v>
      </c>
      <c r="L351" s="10" t="s">
        <v>32</v>
      </c>
      <c r="M351" s="17">
        <v>1</v>
      </c>
      <c r="N351" s="17">
        <v>2</v>
      </c>
      <c r="O351" s="13">
        <v>2</v>
      </c>
      <c r="P351" s="13">
        <v>100</v>
      </c>
      <c r="Q351" s="9">
        <f>N351*P351</f>
        <v>200</v>
      </c>
      <c r="R351" s="7">
        <f>G351*13</f>
        <v>14.3</v>
      </c>
      <c r="S351" s="7">
        <f>+R351+Q351+K351</f>
        <v>235.48600000000002</v>
      </c>
      <c r="T351" s="7">
        <f>S351+S352</f>
        <v>235.48600000000002</v>
      </c>
      <c r="U351" s="7">
        <f>T351/C351</f>
        <v>235.48600000000002</v>
      </c>
      <c r="X351" s="17">
        <f>U351*1.8</f>
        <v>423.87480000000005</v>
      </c>
      <c r="Y351" s="17">
        <v>419</v>
      </c>
      <c r="Z351" s="17">
        <f>Y351*8</f>
        <v>3352</v>
      </c>
      <c r="AA351" s="17">
        <f>Y351*3.5</f>
        <v>1466.5</v>
      </c>
      <c r="AB351" s="17">
        <f>Y351*0.9</f>
        <v>377.1</v>
      </c>
    </row>
    <row r="352" spans="1:28" s="17" customFormat="1" x14ac:dyDescent="0.25">
      <c r="G352" s="10">
        <f>+F352-O352/5</f>
        <v>0</v>
      </c>
      <c r="H352" s="11">
        <f>G352*7%</f>
        <v>0</v>
      </c>
      <c r="I352" s="11">
        <f>G352+H352</f>
        <v>0</v>
      </c>
      <c r="J352" s="17">
        <v>18</v>
      </c>
      <c r="K352" s="7">
        <f>I352*J352</f>
        <v>0</v>
      </c>
      <c r="L352" s="10"/>
      <c r="M352" s="13"/>
      <c r="P352" s="13"/>
      <c r="Q352" s="9">
        <f>N352*P352</f>
        <v>0</v>
      </c>
      <c r="R352" s="7">
        <f>G352*13</f>
        <v>0</v>
      </c>
      <c r="S352" s="7">
        <f>+R352+Q352+K352</f>
        <v>0</v>
      </c>
      <c r="U352" s="7" t="e">
        <f>T352/C352</f>
        <v>#DIV/0!</v>
      </c>
      <c r="X352" s="17" t="e">
        <f>U352*1.8</f>
        <v>#DIV/0!</v>
      </c>
      <c r="Y352" s="17">
        <v>0</v>
      </c>
      <c r="Z352" s="17">
        <f>Y352*8</f>
        <v>0</v>
      </c>
      <c r="AA352" s="17">
        <f>Y352*3.5</f>
        <v>0</v>
      </c>
      <c r="AB352" s="17">
        <f>Y352*0.9</f>
        <v>0</v>
      </c>
    </row>
    <row r="353" spans="1:28" s="17" customFormat="1" x14ac:dyDescent="0.25"/>
    <row r="354" spans="1:28" s="42" customFormat="1" x14ac:dyDescent="0.25">
      <c r="A354" s="42">
        <v>118</v>
      </c>
      <c r="B354" s="42">
        <v>14</v>
      </c>
      <c r="C354" s="42">
        <v>1</v>
      </c>
      <c r="D354" s="42" t="s">
        <v>29</v>
      </c>
      <c r="E354" s="42" t="s">
        <v>417</v>
      </c>
      <c r="F354" s="42">
        <v>1.5</v>
      </c>
      <c r="G354" s="43">
        <f>+F354-O354/5</f>
        <v>1.45</v>
      </c>
      <c r="H354" s="44">
        <f>G354*7%</f>
        <v>0.10150000000000001</v>
      </c>
      <c r="I354" s="44">
        <f>G354+H354</f>
        <v>1.5514999999999999</v>
      </c>
      <c r="J354" s="42">
        <v>27</v>
      </c>
      <c r="K354" s="45">
        <f>I354*J354</f>
        <v>41.890499999999996</v>
      </c>
      <c r="L354" s="43" t="s">
        <v>32</v>
      </c>
      <c r="M354" s="42">
        <v>1</v>
      </c>
      <c r="N354" s="42">
        <v>0.25</v>
      </c>
      <c r="O354" s="46">
        <v>0.25</v>
      </c>
      <c r="P354" s="46">
        <v>50</v>
      </c>
      <c r="Q354" s="47">
        <f>N354*P354</f>
        <v>12.5</v>
      </c>
      <c r="R354" s="45">
        <f>G354*13</f>
        <v>18.849999999999998</v>
      </c>
      <c r="S354" s="45">
        <f>+R354+Q354+K354</f>
        <v>73.240499999999997</v>
      </c>
      <c r="T354" s="45">
        <f>S354+S355</f>
        <v>73.240499999999997</v>
      </c>
      <c r="U354" s="45">
        <f>T354/C354</f>
        <v>73.240499999999997</v>
      </c>
      <c r="X354" s="17">
        <f>U354*2</f>
        <v>146.48099999999999</v>
      </c>
      <c r="Y354" s="42">
        <v>149</v>
      </c>
      <c r="Z354" s="42">
        <f>Y354*8</f>
        <v>1192</v>
      </c>
      <c r="AA354" s="42">
        <f>Y354*3.5</f>
        <v>521.5</v>
      </c>
      <c r="AB354" s="42">
        <f>Y354*0.9</f>
        <v>134.1</v>
      </c>
    </row>
    <row r="355" spans="1:28" s="17" customFormat="1" x14ac:dyDescent="0.25">
      <c r="E355" s="41"/>
      <c r="G355" s="10">
        <f>+F355-O355/5</f>
        <v>0</v>
      </c>
      <c r="H355" s="11">
        <f>G355*7%</f>
        <v>0</v>
      </c>
      <c r="I355" s="11">
        <f>G355+H355</f>
        <v>0</v>
      </c>
      <c r="J355" s="13">
        <v>27</v>
      </c>
      <c r="K355" s="7">
        <f>I355*J355</f>
        <v>0</v>
      </c>
      <c r="L355" s="5"/>
      <c r="M355" s="13"/>
      <c r="P355" s="13"/>
      <c r="Q355" s="9">
        <f>N355*P355</f>
        <v>0</v>
      </c>
      <c r="R355" s="7">
        <f>G355*13</f>
        <v>0</v>
      </c>
      <c r="S355" s="7">
        <f>+R355+Q355+K355</f>
        <v>0</v>
      </c>
      <c r="U355" s="7" t="e">
        <f>T355/C355</f>
        <v>#DIV/0!</v>
      </c>
      <c r="X355" s="17" t="e">
        <f>U355*2</f>
        <v>#DIV/0!</v>
      </c>
      <c r="Z355" s="17">
        <f>Y355*8</f>
        <v>0</v>
      </c>
      <c r="AA355" s="17">
        <f>Y355*3.5</f>
        <v>0</v>
      </c>
      <c r="AB355" s="17">
        <f>Y355*0.9</f>
        <v>0</v>
      </c>
    </row>
    <row r="356" spans="1:28" s="17" customFormat="1" x14ac:dyDescent="0.25"/>
    <row r="357" spans="1:28" s="17" customFormat="1" x14ac:dyDescent="0.25">
      <c r="A357" s="17">
        <v>119</v>
      </c>
      <c r="B357" s="17">
        <v>14</v>
      </c>
      <c r="C357" s="17">
        <v>1</v>
      </c>
      <c r="D357" s="17" t="s">
        <v>29</v>
      </c>
      <c r="E357" s="17" t="s">
        <v>418</v>
      </c>
      <c r="F357" s="17">
        <v>1.5</v>
      </c>
      <c r="G357" s="10">
        <f>+F357-O357/5</f>
        <v>1.4</v>
      </c>
      <c r="H357" s="11">
        <f>G357*7%</f>
        <v>9.8000000000000004E-2</v>
      </c>
      <c r="I357" s="11">
        <f>G357+H357</f>
        <v>1.498</v>
      </c>
      <c r="J357" s="17">
        <v>27</v>
      </c>
      <c r="K357" s="7">
        <f>I357*J357</f>
        <v>40.445999999999998</v>
      </c>
      <c r="L357" s="10" t="s">
        <v>32</v>
      </c>
      <c r="M357" s="17">
        <v>1</v>
      </c>
      <c r="N357" s="17">
        <v>0.5</v>
      </c>
      <c r="O357" s="13">
        <v>0.5</v>
      </c>
      <c r="P357" s="13">
        <v>50</v>
      </c>
      <c r="Q357" s="9">
        <f>N357*P357</f>
        <v>25</v>
      </c>
      <c r="R357" s="7">
        <f>G357*13</f>
        <v>18.2</v>
      </c>
      <c r="S357" s="7">
        <f>+R357+Q357+K357</f>
        <v>83.646000000000001</v>
      </c>
      <c r="T357" s="7">
        <f>S357+S358</f>
        <v>83.646000000000001</v>
      </c>
      <c r="U357" s="7">
        <f>T357/C357</f>
        <v>83.646000000000001</v>
      </c>
      <c r="X357" s="17">
        <f>U357*2</f>
        <v>167.292</v>
      </c>
      <c r="Y357" s="17">
        <v>169</v>
      </c>
      <c r="Z357" s="17">
        <f>Y357*8</f>
        <v>1352</v>
      </c>
      <c r="AA357" s="17">
        <f>Y357*3.5</f>
        <v>591.5</v>
      </c>
      <c r="AB357" s="17">
        <f>Y357*0.9</f>
        <v>152.1</v>
      </c>
    </row>
    <row r="358" spans="1:28" s="17" customFormat="1" x14ac:dyDescent="0.25">
      <c r="E358" s="41"/>
      <c r="G358" s="10">
        <f>+F358-O358/5</f>
        <v>0</v>
      </c>
      <c r="H358" s="11">
        <f>G358*7%</f>
        <v>0</v>
      </c>
      <c r="I358" s="11">
        <f>G358+H358</f>
        <v>0</v>
      </c>
      <c r="J358" s="13">
        <v>27</v>
      </c>
      <c r="K358" s="7">
        <f>I358*J358</f>
        <v>0</v>
      </c>
      <c r="L358" s="10"/>
      <c r="M358" s="13"/>
      <c r="P358" s="13"/>
      <c r="Q358" s="9">
        <f>N358*P358</f>
        <v>0</v>
      </c>
      <c r="R358" s="7">
        <f>G358*13</f>
        <v>0</v>
      </c>
      <c r="S358" s="7">
        <f>+R358+Q358+K358</f>
        <v>0</v>
      </c>
      <c r="U358" s="7" t="e">
        <f>T358/C358</f>
        <v>#DIV/0!</v>
      </c>
      <c r="X358" s="17" t="e">
        <f>U358*2</f>
        <v>#DIV/0!</v>
      </c>
      <c r="Z358" s="17">
        <f>Y358*8</f>
        <v>0</v>
      </c>
      <c r="AA358" s="17">
        <f>Y358*3.5</f>
        <v>0</v>
      </c>
      <c r="AB358" s="17">
        <f>Y358*0.9</f>
        <v>0</v>
      </c>
    </row>
    <row r="359" spans="1:28" s="17" customFormat="1" x14ac:dyDescent="0.25">
      <c r="A359"/>
    </row>
    <row r="360" spans="1:28" s="17" customFormat="1" x14ac:dyDescent="0.25">
      <c r="A360" s="17">
        <v>120</v>
      </c>
      <c r="B360" s="17">
        <v>14</v>
      </c>
      <c r="C360" s="17">
        <v>1</v>
      </c>
      <c r="D360" s="17" t="s">
        <v>29</v>
      </c>
      <c r="E360" s="17" t="s">
        <v>419</v>
      </c>
      <c r="F360" s="17">
        <v>1.5</v>
      </c>
      <c r="G360" s="10">
        <f>+F360-O360/5</f>
        <v>1.35</v>
      </c>
      <c r="H360" s="11">
        <f>G360*7%</f>
        <v>9.4500000000000015E-2</v>
      </c>
      <c r="I360" s="11">
        <f>G360+H360</f>
        <v>1.4445000000000001</v>
      </c>
      <c r="J360" s="17">
        <v>27</v>
      </c>
      <c r="K360" s="7">
        <f>I360*J360</f>
        <v>39.0015</v>
      </c>
      <c r="L360" s="10" t="s">
        <v>32</v>
      </c>
      <c r="M360" s="17">
        <v>1</v>
      </c>
      <c r="N360" s="17">
        <v>0.75</v>
      </c>
      <c r="O360" s="13">
        <v>0.75</v>
      </c>
      <c r="P360" s="13">
        <v>60</v>
      </c>
      <c r="Q360" s="9">
        <f>N360*P360</f>
        <v>45</v>
      </c>
      <c r="R360" s="7">
        <f>G360*13</f>
        <v>17.55</v>
      </c>
      <c r="S360" s="7">
        <f>+R360+Q360+K360</f>
        <v>101.5515</v>
      </c>
      <c r="T360" s="7">
        <f>S360+S361</f>
        <v>101.5515</v>
      </c>
      <c r="U360" s="7">
        <f>T360/C360</f>
        <v>101.5515</v>
      </c>
      <c r="X360" s="17">
        <f>U360*1.8</f>
        <v>182.79270000000002</v>
      </c>
      <c r="Y360" s="17">
        <v>179</v>
      </c>
      <c r="Z360" s="17">
        <f>Y360*8</f>
        <v>1432</v>
      </c>
      <c r="AA360" s="17">
        <f>Y360*3.5</f>
        <v>626.5</v>
      </c>
      <c r="AB360" s="17">
        <f>Y360*0.9</f>
        <v>161.1</v>
      </c>
    </row>
    <row r="361" spans="1:28" s="17" customFormat="1" x14ac:dyDescent="0.25">
      <c r="E361" s="41"/>
      <c r="G361" s="10">
        <f>+F361-O361/5</f>
        <v>0</v>
      </c>
      <c r="H361" s="11">
        <f>G361*7%</f>
        <v>0</v>
      </c>
      <c r="I361" s="11">
        <f>G361+H361</f>
        <v>0</v>
      </c>
      <c r="J361" s="13">
        <v>27</v>
      </c>
      <c r="K361" s="7">
        <f>I361*J361</f>
        <v>0</v>
      </c>
      <c r="L361" s="5"/>
      <c r="M361" s="13"/>
      <c r="P361" s="13"/>
      <c r="Q361" s="9">
        <f>N361*P361</f>
        <v>0</v>
      </c>
      <c r="R361" s="7">
        <f>G361*13</f>
        <v>0</v>
      </c>
      <c r="S361" s="7">
        <f>+R361+Q361+K361</f>
        <v>0</v>
      </c>
      <c r="U361" s="7" t="e">
        <f>T361/C361</f>
        <v>#DIV/0!</v>
      </c>
      <c r="X361" s="17" t="e">
        <f>U361*1.8</f>
        <v>#DIV/0!</v>
      </c>
      <c r="Z361" s="17">
        <f>Y361*8</f>
        <v>0</v>
      </c>
      <c r="AA361" s="17">
        <f>Y361*3.5</f>
        <v>0</v>
      </c>
      <c r="AB361" s="17">
        <f>Y361*0.9</f>
        <v>0</v>
      </c>
    </row>
    <row r="363" spans="1:28" s="17" customFormat="1" x14ac:dyDescent="0.25">
      <c r="A363" s="17">
        <v>121</v>
      </c>
      <c r="B363" s="17">
        <v>14</v>
      </c>
      <c r="C363" s="17">
        <v>1</v>
      </c>
      <c r="D363" s="17" t="s">
        <v>29</v>
      </c>
      <c r="E363" s="17" t="s">
        <v>420</v>
      </c>
      <c r="F363" s="17">
        <v>1.5</v>
      </c>
      <c r="G363" s="10">
        <f>+F363-O363/5</f>
        <v>1.2</v>
      </c>
      <c r="H363" s="11">
        <f>G363*7%</f>
        <v>8.4000000000000005E-2</v>
      </c>
      <c r="I363" s="11">
        <f>G363+H363</f>
        <v>1.284</v>
      </c>
      <c r="J363" s="17">
        <v>27</v>
      </c>
      <c r="K363" s="7">
        <f>I363*J363</f>
        <v>34.667999999999999</v>
      </c>
      <c r="L363" s="10" t="s">
        <v>32</v>
      </c>
      <c r="M363" s="17">
        <v>1</v>
      </c>
      <c r="N363" s="17">
        <v>1.5</v>
      </c>
      <c r="O363" s="13">
        <v>1.5</v>
      </c>
      <c r="P363" s="13">
        <v>80</v>
      </c>
      <c r="Q363" s="9">
        <f>N363*P363</f>
        <v>120</v>
      </c>
      <c r="R363" s="7">
        <f>G363*13</f>
        <v>15.6</v>
      </c>
      <c r="S363" s="7">
        <f>+R363+Q363+K363</f>
        <v>170.268</v>
      </c>
      <c r="T363" s="7">
        <f>S363+S364</f>
        <v>170.268</v>
      </c>
      <c r="U363" s="7">
        <f>T363/C363</f>
        <v>170.268</v>
      </c>
      <c r="X363" s="17">
        <f>U363*1.8</f>
        <v>306.48239999999998</v>
      </c>
      <c r="Y363" s="17">
        <v>309</v>
      </c>
      <c r="Z363" s="17">
        <f>Y363*8</f>
        <v>2472</v>
      </c>
      <c r="AA363" s="17">
        <f>Y363*3.5</f>
        <v>1081.5</v>
      </c>
      <c r="AB363" s="17">
        <f>Y363*0.9</f>
        <v>278.10000000000002</v>
      </c>
    </row>
    <row r="364" spans="1:28" s="17" customFormat="1" x14ac:dyDescent="0.25">
      <c r="E364" s="41"/>
      <c r="G364" s="10">
        <f>+F364-O364/5</f>
        <v>0</v>
      </c>
      <c r="H364" s="11">
        <f>G364*7%</f>
        <v>0</v>
      </c>
      <c r="I364" s="11">
        <f>G364+H364</f>
        <v>0</v>
      </c>
      <c r="J364" s="13">
        <v>27</v>
      </c>
      <c r="K364" s="7">
        <f>I364*J364</f>
        <v>0</v>
      </c>
      <c r="L364" s="5"/>
      <c r="M364" s="13"/>
      <c r="P364" s="13"/>
      <c r="Q364" s="9">
        <f>N364*P364</f>
        <v>0</v>
      </c>
      <c r="R364" s="7">
        <f>G364*13</f>
        <v>0</v>
      </c>
      <c r="S364" s="7">
        <f>+R364+Q364+K364</f>
        <v>0</v>
      </c>
      <c r="U364" s="7" t="e">
        <f>T364/C364</f>
        <v>#DIV/0!</v>
      </c>
      <c r="X364" s="17" t="e">
        <f>U364*1.8</f>
        <v>#DIV/0!</v>
      </c>
      <c r="Z364" s="17">
        <f>Y364*8</f>
        <v>0</v>
      </c>
      <c r="AA364" s="17">
        <f>Y364*3.5</f>
        <v>0</v>
      </c>
      <c r="AB364" s="17">
        <f>Y364*0.9</f>
        <v>0</v>
      </c>
    </row>
    <row r="366" spans="1:28" s="17" customFormat="1" x14ac:dyDescent="0.25">
      <c r="A366" s="17">
        <v>122</v>
      </c>
      <c r="B366" s="17">
        <v>14</v>
      </c>
      <c r="C366" s="17">
        <v>1</v>
      </c>
      <c r="D366" s="17" t="s">
        <v>29</v>
      </c>
      <c r="E366" s="17" t="s">
        <v>421</v>
      </c>
      <c r="F366" s="17">
        <v>1.5</v>
      </c>
      <c r="G366" s="10">
        <f>+F366-O366/5</f>
        <v>1.1000000000000001</v>
      </c>
      <c r="H366" s="11">
        <f>G366*7%</f>
        <v>7.7000000000000013E-2</v>
      </c>
      <c r="I366" s="11">
        <f>G366+H366</f>
        <v>1.177</v>
      </c>
      <c r="J366" s="17">
        <v>27</v>
      </c>
      <c r="K366" s="7">
        <f>I366*J366</f>
        <v>31.779</v>
      </c>
      <c r="L366" s="10" t="s">
        <v>32</v>
      </c>
      <c r="M366" s="17">
        <v>1</v>
      </c>
      <c r="N366" s="17">
        <v>2</v>
      </c>
      <c r="O366" s="13">
        <v>2</v>
      </c>
      <c r="P366" s="13">
        <v>100</v>
      </c>
      <c r="Q366" s="9">
        <f>N366*P366</f>
        <v>200</v>
      </c>
      <c r="R366" s="7">
        <f>G366*13</f>
        <v>14.3</v>
      </c>
      <c r="S366" s="7">
        <f>+R366+Q366+K366</f>
        <v>246.07900000000001</v>
      </c>
      <c r="T366" s="7">
        <f>S366+S367</f>
        <v>246.07900000000001</v>
      </c>
      <c r="U366" s="7">
        <f>T366/C366</f>
        <v>246.07900000000001</v>
      </c>
      <c r="X366" s="17">
        <f>U366*1.8</f>
        <v>442.94220000000001</v>
      </c>
      <c r="Y366" s="17">
        <v>439</v>
      </c>
      <c r="Z366" s="17">
        <f>Y366*8</f>
        <v>3512</v>
      </c>
      <c r="AA366" s="17">
        <f>Y366*3.5</f>
        <v>1536.5</v>
      </c>
      <c r="AB366" s="17">
        <f>Y366*0.9</f>
        <v>395.1</v>
      </c>
    </row>
    <row r="367" spans="1:28" s="17" customFormat="1" x14ac:dyDescent="0.25">
      <c r="E367" s="41"/>
      <c r="G367" s="10">
        <f>+F367-O367/5</f>
        <v>0</v>
      </c>
      <c r="H367" s="11">
        <f>G367*7%</f>
        <v>0</v>
      </c>
      <c r="I367" s="11">
        <f>G367+H367</f>
        <v>0</v>
      </c>
      <c r="J367" s="13">
        <v>27</v>
      </c>
      <c r="K367" s="7">
        <f>I367*J367</f>
        <v>0</v>
      </c>
      <c r="L367" s="5"/>
      <c r="M367" s="13"/>
      <c r="P367" s="13"/>
      <c r="Q367" s="9">
        <f>N367*P367</f>
        <v>0</v>
      </c>
      <c r="R367" s="7">
        <f>G367*13</f>
        <v>0</v>
      </c>
      <c r="S367" s="7">
        <f>+R367+Q367+K367</f>
        <v>0</v>
      </c>
      <c r="U367" s="7" t="e">
        <f>T367/C367</f>
        <v>#DIV/0!</v>
      </c>
      <c r="X367" s="17" t="e">
        <f>U367*1.8</f>
        <v>#DIV/0!</v>
      </c>
      <c r="Z367" s="17">
        <f>Y367*8</f>
        <v>0</v>
      </c>
      <c r="AA367" s="17">
        <f>Y367*3.5</f>
        <v>0</v>
      </c>
      <c r="AB367" s="17">
        <f>Y367*0.9</f>
        <v>0</v>
      </c>
    </row>
    <row r="369" spans="1:28" s="42" customFormat="1" x14ac:dyDescent="0.25">
      <c r="A369" s="42">
        <v>123</v>
      </c>
      <c r="B369" s="42">
        <v>18</v>
      </c>
      <c r="C369" s="42">
        <v>1</v>
      </c>
      <c r="D369" s="42" t="s">
        <v>29</v>
      </c>
      <c r="E369" s="42" t="s">
        <v>422</v>
      </c>
      <c r="F369" s="42">
        <v>1.5</v>
      </c>
      <c r="G369" s="43">
        <f>+F369-O369/5</f>
        <v>1.45</v>
      </c>
      <c r="H369" s="44">
        <f>G369*7%</f>
        <v>0.10150000000000001</v>
      </c>
      <c r="I369" s="44">
        <f>G369+H369</f>
        <v>1.5514999999999999</v>
      </c>
      <c r="J369" s="42">
        <v>32</v>
      </c>
      <c r="K369" s="45">
        <f>I369*J369</f>
        <v>49.647999999999996</v>
      </c>
      <c r="L369" s="43" t="s">
        <v>32</v>
      </c>
      <c r="M369" s="42">
        <v>1</v>
      </c>
      <c r="N369" s="42">
        <v>0.25</v>
      </c>
      <c r="O369" s="46">
        <v>0.25</v>
      </c>
      <c r="P369" s="46">
        <v>50</v>
      </c>
      <c r="Q369" s="47">
        <f>N369*P369</f>
        <v>12.5</v>
      </c>
      <c r="R369" s="45">
        <f>G369*13</f>
        <v>18.849999999999998</v>
      </c>
      <c r="S369" s="45">
        <f>+R369+Q369+K369</f>
        <v>80.99799999999999</v>
      </c>
      <c r="T369" s="45">
        <f>S369+S370</f>
        <v>80.99799999999999</v>
      </c>
      <c r="U369" s="45">
        <f>T369/C369</f>
        <v>80.99799999999999</v>
      </c>
      <c r="X369" s="17">
        <f>U369*2</f>
        <v>161.99599999999998</v>
      </c>
      <c r="Y369" s="42">
        <v>159</v>
      </c>
      <c r="Z369" s="42">
        <f>Y369*8</f>
        <v>1272</v>
      </c>
      <c r="AA369" s="42">
        <f>Y369*3.5</f>
        <v>556.5</v>
      </c>
      <c r="AB369" s="42">
        <f>Y369*0.9</f>
        <v>143.1</v>
      </c>
    </row>
    <row r="370" spans="1:28" s="17" customFormat="1" x14ac:dyDescent="0.25">
      <c r="E370" s="41"/>
      <c r="G370" s="10">
        <f>+F370-O370/5</f>
        <v>0</v>
      </c>
      <c r="H370" s="11">
        <f>G370*7%</f>
        <v>0</v>
      </c>
      <c r="I370" s="11">
        <f>G370+H370</f>
        <v>0</v>
      </c>
      <c r="J370" s="13">
        <v>32</v>
      </c>
      <c r="K370" s="7">
        <f>I370*J370</f>
        <v>0</v>
      </c>
      <c r="L370" s="5"/>
      <c r="M370" s="13"/>
      <c r="P370" s="13"/>
      <c r="Q370" s="9">
        <f>N370*P370</f>
        <v>0</v>
      </c>
      <c r="R370" s="7">
        <f>G370*13</f>
        <v>0</v>
      </c>
      <c r="S370" s="7">
        <f>+R370+Q370+K370</f>
        <v>0</v>
      </c>
      <c r="U370" s="7" t="e">
        <f>T370/C370</f>
        <v>#DIV/0!</v>
      </c>
      <c r="X370" s="17" t="e">
        <f>U370*2</f>
        <v>#DIV/0!</v>
      </c>
      <c r="Z370" s="17">
        <f>Y370*8</f>
        <v>0</v>
      </c>
      <c r="AA370" s="17">
        <f>Y370*3.5</f>
        <v>0</v>
      </c>
      <c r="AB370" s="17">
        <f>Y370*0.9</f>
        <v>0</v>
      </c>
    </row>
    <row r="371" spans="1:28" x14ac:dyDescent="0.25">
      <c r="A371" s="17"/>
    </row>
    <row r="372" spans="1:28" s="17" customFormat="1" x14ac:dyDescent="0.25">
      <c r="A372" s="17">
        <v>124</v>
      </c>
      <c r="B372" s="17">
        <v>18</v>
      </c>
      <c r="C372" s="17">
        <v>1</v>
      </c>
      <c r="D372" s="17" t="s">
        <v>29</v>
      </c>
      <c r="E372" s="17" t="s">
        <v>423</v>
      </c>
      <c r="F372" s="17">
        <v>1.5</v>
      </c>
      <c r="G372" s="10">
        <f>+F372-O372/5</f>
        <v>1.4</v>
      </c>
      <c r="H372" s="11">
        <f>G372*7%</f>
        <v>9.8000000000000004E-2</v>
      </c>
      <c r="I372" s="11">
        <f>G372+H372</f>
        <v>1.498</v>
      </c>
      <c r="J372" s="17">
        <v>32</v>
      </c>
      <c r="K372" s="7">
        <f>I372*J372</f>
        <v>47.936</v>
      </c>
      <c r="L372" s="10" t="s">
        <v>32</v>
      </c>
      <c r="M372" s="17">
        <v>1</v>
      </c>
      <c r="N372" s="17">
        <v>0.5</v>
      </c>
      <c r="O372" s="13">
        <v>0.5</v>
      </c>
      <c r="P372" s="13">
        <v>50</v>
      </c>
      <c r="Q372" s="9">
        <f>N372*P372</f>
        <v>25</v>
      </c>
      <c r="R372" s="7">
        <f>G372*13</f>
        <v>18.2</v>
      </c>
      <c r="S372" s="7">
        <f>+R372+Q372+K372</f>
        <v>91.135999999999996</v>
      </c>
      <c r="T372" s="7">
        <f>S372+S373</f>
        <v>91.135999999999996</v>
      </c>
      <c r="U372" s="7">
        <f>T372/C372</f>
        <v>91.135999999999996</v>
      </c>
      <c r="X372" s="17">
        <f>U372*2</f>
        <v>182.27199999999999</v>
      </c>
      <c r="Y372" s="17">
        <v>179</v>
      </c>
      <c r="Z372" s="17">
        <f>Y372*8</f>
        <v>1432</v>
      </c>
      <c r="AA372" s="17">
        <f>Y372*3.5</f>
        <v>626.5</v>
      </c>
      <c r="AB372" s="17">
        <f>Y372*0.9</f>
        <v>161.1</v>
      </c>
    </row>
    <row r="373" spans="1:28" s="17" customFormat="1" x14ac:dyDescent="0.25">
      <c r="E373" s="41"/>
      <c r="G373" s="10">
        <f>+F373-O373/5</f>
        <v>0</v>
      </c>
      <c r="H373" s="11">
        <f>G373*7%</f>
        <v>0</v>
      </c>
      <c r="I373" s="11">
        <f>G373+H373</f>
        <v>0</v>
      </c>
      <c r="J373" s="13">
        <v>32</v>
      </c>
      <c r="K373" s="7">
        <f>I373*J373</f>
        <v>0</v>
      </c>
      <c r="L373" s="10"/>
      <c r="M373" s="13"/>
      <c r="P373" s="13"/>
      <c r="Q373" s="9">
        <f>N373*P373</f>
        <v>0</v>
      </c>
      <c r="R373" s="7">
        <f>G373*13</f>
        <v>0</v>
      </c>
      <c r="S373" s="7">
        <f>+R373+Q373+K373</f>
        <v>0</v>
      </c>
      <c r="U373" s="7" t="e">
        <f>T373/C373</f>
        <v>#DIV/0!</v>
      </c>
      <c r="X373" s="17" t="e">
        <f>U373*2</f>
        <v>#DIV/0!</v>
      </c>
      <c r="Z373" s="17">
        <f>Y373*8</f>
        <v>0</v>
      </c>
      <c r="AA373" s="17">
        <f>Y373*3.5</f>
        <v>0</v>
      </c>
      <c r="AB373" s="17">
        <f>Y373*0.9</f>
        <v>0</v>
      </c>
    </row>
    <row r="374" spans="1:28" s="17" customFormat="1" x14ac:dyDescent="0.25"/>
    <row r="375" spans="1:28" s="17" customFormat="1" x14ac:dyDescent="0.25">
      <c r="A375" s="17">
        <v>125</v>
      </c>
      <c r="B375" s="17">
        <v>18</v>
      </c>
      <c r="C375" s="17">
        <v>1</v>
      </c>
      <c r="D375" s="17" t="s">
        <v>29</v>
      </c>
      <c r="E375" s="17" t="s">
        <v>424</v>
      </c>
      <c r="F375" s="17">
        <v>1.5</v>
      </c>
      <c r="G375" s="10">
        <f>+F375-O375/5</f>
        <v>1.35</v>
      </c>
      <c r="H375" s="11">
        <f>G375*7%</f>
        <v>9.4500000000000015E-2</v>
      </c>
      <c r="I375" s="11">
        <f>G375+H375</f>
        <v>1.4445000000000001</v>
      </c>
      <c r="J375" s="17">
        <v>32</v>
      </c>
      <c r="K375" s="7">
        <f>I375*J375</f>
        <v>46.224000000000004</v>
      </c>
      <c r="L375" s="10" t="s">
        <v>32</v>
      </c>
      <c r="M375" s="17">
        <v>1</v>
      </c>
      <c r="N375" s="17">
        <v>0.75</v>
      </c>
      <c r="O375" s="13">
        <v>0.75</v>
      </c>
      <c r="P375" s="13">
        <v>60</v>
      </c>
      <c r="Q375" s="9">
        <f>N375*P375</f>
        <v>45</v>
      </c>
      <c r="R375" s="7">
        <f>G375*13</f>
        <v>17.55</v>
      </c>
      <c r="S375" s="7">
        <f>+R375+Q375+K375</f>
        <v>108.774</v>
      </c>
      <c r="T375" s="7">
        <f>S375+S376</f>
        <v>108.774</v>
      </c>
      <c r="U375" s="7">
        <f>T375/C375</f>
        <v>108.774</v>
      </c>
      <c r="X375" s="17">
        <f>U375*1.8</f>
        <v>195.79320000000001</v>
      </c>
      <c r="Y375" s="17">
        <v>199</v>
      </c>
      <c r="Z375" s="17">
        <f>Y375*8</f>
        <v>1592</v>
      </c>
      <c r="AA375" s="17">
        <f>Y375*3.5</f>
        <v>696.5</v>
      </c>
      <c r="AB375" s="17">
        <f>Y375*0.9</f>
        <v>179.1</v>
      </c>
    </row>
    <row r="376" spans="1:28" s="17" customFormat="1" x14ac:dyDescent="0.25">
      <c r="E376" s="41"/>
      <c r="G376" s="10">
        <f>+F376-O376/5</f>
        <v>0</v>
      </c>
      <c r="H376" s="11">
        <f>G376*7%</f>
        <v>0</v>
      </c>
      <c r="I376" s="11">
        <f>G376+H376</f>
        <v>0</v>
      </c>
      <c r="J376" s="13">
        <v>32</v>
      </c>
      <c r="K376" s="7">
        <f>I376*J376</f>
        <v>0</v>
      </c>
      <c r="L376" s="10"/>
      <c r="M376" s="13"/>
      <c r="P376" s="13"/>
      <c r="Q376" s="9">
        <f>N376*P376</f>
        <v>0</v>
      </c>
      <c r="R376" s="7">
        <f>G376*13</f>
        <v>0</v>
      </c>
      <c r="S376" s="7">
        <f>+R376+Q376+K376</f>
        <v>0</v>
      </c>
      <c r="U376" s="7" t="e">
        <f>T376/C376</f>
        <v>#DIV/0!</v>
      </c>
      <c r="X376" s="17" t="e">
        <f>U376*1.8</f>
        <v>#DIV/0!</v>
      </c>
      <c r="Z376" s="17">
        <f>Y376*8</f>
        <v>0</v>
      </c>
      <c r="AA376" s="17">
        <f>Y376*3.5</f>
        <v>0</v>
      </c>
      <c r="AB376" s="17">
        <f>Y376*0.9</f>
        <v>0</v>
      </c>
    </row>
    <row r="377" spans="1:28" s="17" customFormat="1" x14ac:dyDescent="0.25"/>
    <row r="378" spans="1:28" s="17" customFormat="1" x14ac:dyDescent="0.25">
      <c r="A378" s="17">
        <v>126</v>
      </c>
      <c r="B378" s="17">
        <v>18</v>
      </c>
      <c r="C378" s="17">
        <v>1</v>
      </c>
      <c r="D378" s="17" t="s">
        <v>29</v>
      </c>
      <c r="E378" s="17" t="s">
        <v>425</v>
      </c>
      <c r="F378" s="17">
        <v>1.5</v>
      </c>
      <c r="G378" s="10">
        <f>+F378-O378/5</f>
        <v>1.2</v>
      </c>
      <c r="H378" s="11">
        <f>G378*7%</f>
        <v>8.4000000000000005E-2</v>
      </c>
      <c r="I378" s="11">
        <f>G378+H378</f>
        <v>1.284</v>
      </c>
      <c r="J378" s="17">
        <v>32</v>
      </c>
      <c r="K378" s="7">
        <f>I378*J378</f>
        <v>41.088000000000001</v>
      </c>
      <c r="L378" s="10" t="s">
        <v>32</v>
      </c>
      <c r="M378" s="17">
        <v>1</v>
      </c>
      <c r="N378" s="17">
        <v>1.5</v>
      </c>
      <c r="O378" s="13">
        <v>1.5</v>
      </c>
      <c r="P378" s="13">
        <v>80</v>
      </c>
      <c r="Q378" s="9">
        <f>N378*P378</f>
        <v>120</v>
      </c>
      <c r="R378" s="7">
        <f>G378*13</f>
        <v>15.6</v>
      </c>
      <c r="S378" s="7">
        <f>+R378+Q378+K378</f>
        <v>176.68799999999999</v>
      </c>
      <c r="T378" s="7">
        <f>S378+S379</f>
        <v>176.68799999999999</v>
      </c>
      <c r="U378" s="7">
        <f>T378/C378</f>
        <v>176.68799999999999</v>
      </c>
      <c r="X378" s="17">
        <f>U378*1.8</f>
        <v>318.03839999999997</v>
      </c>
      <c r="Y378" s="17">
        <v>319</v>
      </c>
      <c r="Z378" s="17">
        <f>Y378*8</f>
        <v>2552</v>
      </c>
      <c r="AA378" s="17">
        <f>Y378*3.5</f>
        <v>1116.5</v>
      </c>
      <c r="AB378" s="17">
        <f>Y378*0.9</f>
        <v>287.10000000000002</v>
      </c>
    </row>
    <row r="379" spans="1:28" s="17" customFormat="1" x14ac:dyDescent="0.25">
      <c r="E379" s="41"/>
      <c r="G379" s="10">
        <f>+F379-O379/5</f>
        <v>0</v>
      </c>
      <c r="H379" s="11">
        <f>G379*7%</f>
        <v>0</v>
      </c>
      <c r="I379" s="11">
        <f>G379+H379</f>
        <v>0</v>
      </c>
      <c r="J379" s="13">
        <v>32</v>
      </c>
      <c r="K379" s="7">
        <f>I379*J379</f>
        <v>0</v>
      </c>
      <c r="L379" s="10"/>
      <c r="M379" s="13"/>
      <c r="P379" s="13"/>
      <c r="Q379" s="9">
        <f>N379*P379</f>
        <v>0</v>
      </c>
      <c r="R379" s="7">
        <f>G379*13</f>
        <v>0</v>
      </c>
      <c r="S379" s="7">
        <f>+R379+Q379+K379</f>
        <v>0</v>
      </c>
      <c r="U379" s="7" t="e">
        <f>T379/C379</f>
        <v>#DIV/0!</v>
      </c>
      <c r="X379" s="17" t="e">
        <f>U379*1.8</f>
        <v>#DIV/0!</v>
      </c>
      <c r="Z379" s="17">
        <f>Y379*8</f>
        <v>0</v>
      </c>
      <c r="AA379" s="17">
        <f>Y379*3.5</f>
        <v>0</v>
      </c>
      <c r="AB379" s="17">
        <f>Y379*0.9</f>
        <v>0</v>
      </c>
    </row>
    <row r="380" spans="1:28" s="17" customFormat="1" x14ac:dyDescent="0.25"/>
    <row r="381" spans="1:28" s="17" customFormat="1" x14ac:dyDescent="0.25">
      <c r="A381" s="17">
        <v>127</v>
      </c>
      <c r="B381" s="17">
        <v>18</v>
      </c>
      <c r="C381" s="17">
        <v>1</v>
      </c>
      <c r="D381" s="17" t="s">
        <v>29</v>
      </c>
      <c r="E381" s="17" t="s">
        <v>426</v>
      </c>
      <c r="F381" s="17">
        <v>1.5</v>
      </c>
      <c r="G381" s="10">
        <f>+F381-O381/5</f>
        <v>1.1000000000000001</v>
      </c>
      <c r="H381" s="11">
        <f>G381*7%</f>
        <v>7.7000000000000013E-2</v>
      </c>
      <c r="I381" s="11">
        <f>G381+H381</f>
        <v>1.177</v>
      </c>
      <c r="J381" s="17">
        <v>32</v>
      </c>
      <c r="K381" s="7">
        <f>I381*J381</f>
        <v>37.664000000000001</v>
      </c>
      <c r="L381" s="10" t="s">
        <v>32</v>
      </c>
      <c r="M381" s="17">
        <v>1</v>
      </c>
      <c r="N381" s="17">
        <v>2</v>
      </c>
      <c r="O381" s="13">
        <v>2</v>
      </c>
      <c r="P381" s="13">
        <v>100</v>
      </c>
      <c r="Q381" s="9">
        <f>N381*P381</f>
        <v>200</v>
      </c>
      <c r="R381" s="7">
        <f>G381*13</f>
        <v>14.3</v>
      </c>
      <c r="S381" s="7">
        <f>+R381+Q381+K381</f>
        <v>251.964</v>
      </c>
      <c r="T381" s="7">
        <f>S381+S382</f>
        <v>251.964</v>
      </c>
      <c r="U381" s="7">
        <f>T381/C381</f>
        <v>251.964</v>
      </c>
      <c r="X381" s="17">
        <f>U381*1.8</f>
        <v>453.53520000000003</v>
      </c>
      <c r="Y381" s="17">
        <v>449</v>
      </c>
      <c r="Z381" s="17">
        <f>Y381*8</f>
        <v>3592</v>
      </c>
      <c r="AA381" s="17">
        <f>Y381*3.5</f>
        <v>1571.5</v>
      </c>
      <c r="AB381" s="17">
        <f>Y381*0.9</f>
        <v>404.1</v>
      </c>
    </row>
    <row r="382" spans="1:28" s="17" customFormat="1" x14ac:dyDescent="0.25">
      <c r="E382" s="41"/>
      <c r="G382" s="10">
        <f>+F382-O382/5</f>
        <v>0</v>
      </c>
      <c r="H382" s="11">
        <f>G382*7%</f>
        <v>0</v>
      </c>
      <c r="I382" s="11">
        <f>G382+H382</f>
        <v>0</v>
      </c>
      <c r="J382" s="13">
        <v>32</v>
      </c>
      <c r="K382" s="7">
        <f>I382*J382</f>
        <v>0</v>
      </c>
      <c r="L382" s="5"/>
      <c r="M382" s="13"/>
      <c r="P382" s="13"/>
      <c r="Q382" s="9">
        <f>N382*P382</f>
        <v>0</v>
      </c>
      <c r="R382" s="7">
        <f>G382*13</f>
        <v>0</v>
      </c>
      <c r="S382" s="7">
        <f>+R382+Q382+K382</f>
        <v>0</v>
      </c>
      <c r="U382" s="7" t="e">
        <f>T382/C382</f>
        <v>#DIV/0!</v>
      </c>
      <c r="X382" s="17" t="e">
        <f>U382*1.8</f>
        <v>#DIV/0!</v>
      </c>
      <c r="Z382" s="17">
        <f>Y382*8</f>
        <v>0</v>
      </c>
      <c r="AA382" s="17">
        <f>Y382*3.5</f>
        <v>0</v>
      </c>
      <c r="AB382" s="17">
        <f>Y382*0.9</f>
        <v>0</v>
      </c>
    </row>
    <row r="384" spans="1:28" s="42" customFormat="1" x14ac:dyDescent="0.25">
      <c r="A384" s="42">
        <v>128</v>
      </c>
      <c r="B384" s="42">
        <v>10</v>
      </c>
      <c r="C384" s="42">
        <v>1</v>
      </c>
      <c r="D384" s="42" t="s">
        <v>36</v>
      </c>
      <c r="E384" s="42" t="s">
        <v>428</v>
      </c>
      <c r="F384" s="42">
        <v>1.35</v>
      </c>
      <c r="G384" s="43">
        <f>+F384-O384/5</f>
        <v>1.05</v>
      </c>
      <c r="H384" s="44">
        <f>G384*7%</f>
        <v>7.350000000000001E-2</v>
      </c>
      <c r="I384" s="44">
        <f>G384+H384</f>
        <v>1.1234999999999999</v>
      </c>
      <c r="J384" s="42">
        <v>18</v>
      </c>
      <c r="K384" s="45">
        <f>I384*J384</f>
        <v>20.222999999999999</v>
      </c>
      <c r="L384" s="43" t="s">
        <v>37</v>
      </c>
      <c r="M384" s="42">
        <v>2</v>
      </c>
      <c r="N384" s="42">
        <v>1.5</v>
      </c>
      <c r="O384" s="46">
        <v>1.5</v>
      </c>
      <c r="P384" s="46">
        <v>40</v>
      </c>
      <c r="Q384" s="47">
        <f>N384*P384</f>
        <v>60</v>
      </c>
      <c r="R384" s="45">
        <f>G384*13</f>
        <v>13.65</v>
      </c>
      <c r="S384" s="45">
        <f>+R384+Q384+K384</f>
        <v>93.873000000000005</v>
      </c>
      <c r="T384" s="45">
        <f>S384+S385</f>
        <v>93.873000000000005</v>
      </c>
      <c r="U384" s="45">
        <f>T384/C384</f>
        <v>93.873000000000005</v>
      </c>
      <c r="X384" s="17">
        <f>U384*2</f>
        <v>187.74600000000001</v>
      </c>
      <c r="Y384" s="42">
        <v>189</v>
      </c>
      <c r="Z384" s="42">
        <f>Y384*8</f>
        <v>1512</v>
      </c>
      <c r="AA384" s="42">
        <f>Y384*3.5</f>
        <v>661.5</v>
      </c>
      <c r="AB384" s="42">
        <f>Y384*0.9</f>
        <v>170.1</v>
      </c>
    </row>
    <row r="385" spans="1:28" s="18" customFormat="1" x14ac:dyDescent="0.25">
      <c r="E385" s="17"/>
      <c r="G385" s="5">
        <f>+F385-O385/5</f>
        <v>0</v>
      </c>
      <c r="H385" s="6">
        <f>G385*7%</f>
        <v>0</v>
      </c>
      <c r="I385" s="6">
        <f>G385+H385</f>
        <v>0</v>
      </c>
      <c r="J385" s="18">
        <v>18</v>
      </c>
      <c r="K385" s="7">
        <f>I385*J385</f>
        <v>0</v>
      </c>
      <c r="L385" s="10"/>
      <c r="M385" s="13"/>
      <c r="P385" s="13"/>
      <c r="Q385" s="9">
        <f>N385*P385</f>
        <v>0</v>
      </c>
      <c r="R385" s="8">
        <f>G385*13</f>
        <v>0</v>
      </c>
      <c r="S385" s="8">
        <f>+R385+Q385+K385</f>
        <v>0</v>
      </c>
      <c r="U385" s="8" t="e">
        <f>T385/C385</f>
        <v>#DIV/0!</v>
      </c>
      <c r="X385" s="17" t="e">
        <f>U385*1.8</f>
        <v>#DIV/0!</v>
      </c>
      <c r="Y385" s="18">
        <v>0</v>
      </c>
      <c r="Z385" s="18">
        <f>Y385*8</f>
        <v>0</v>
      </c>
      <c r="AA385" s="18">
        <f>Y385*3.5</f>
        <v>0</v>
      </c>
      <c r="AB385" s="18">
        <f>Y385*0.9</f>
        <v>0</v>
      </c>
    </row>
    <row r="387" spans="1:28" s="42" customFormat="1" x14ac:dyDescent="0.25">
      <c r="A387" s="42">
        <v>129</v>
      </c>
      <c r="B387" s="42">
        <v>10</v>
      </c>
      <c r="C387" s="42">
        <v>1</v>
      </c>
      <c r="D387" s="42" t="s">
        <v>36</v>
      </c>
      <c r="E387" s="42" t="s">
        <v>429</v>
      </c>
      <c r="F387" s="42">
        <v>1.75</v>
      </c>
      <c r="G387" s="43">
        <f>+F387-O387/5</f>
        <v>1.1499999999999999</v>
      </c>
      <c r="H387" s="44">
        <f>G387*7%</f>
        <v>8.0500000000000002E-2</v>
      </c>
      <c r="I387" s="44">
        <f>G387+H387</f>
        <v>1.2304999999999999</v>
      </c>
      <c r="J387" s="42">
        <v>18</v>
      </c>
      <c r="K387" s="45">
        <f>I387*J387</f>
        <v>22.148999999999997</v>
      </c>
      <c r="L387" s="43" t="s">
        <v>37</v>
      </c>
      <c r="M387" s="42">
        <v>2</v>
      </c>
      <c r="N387" s="42">
        <v>3</v>
      </c>
      <c r="O387" s="46">
        <v>3</v>
      </c>
      <c r="P387" s="46">
        <v>50</v>
      </c>
      <c r="Q387" s="47">
        <f>N387*P387</f>
        <v>150</v>
      </c>
      <c r="R387" s="45">
        <f>G387*13</f>
        <v>14.95</v>
      </c>
      <c r="S387" s="45">
        <f>+R387+Q387+K387</f>
        <v>187.09899999999999</v>
      </c>
      <c r="T387" s="45">
        <f>S387+S388</f>
        <v>187.09899999999999</v>
      </c>
      <c r="U387" s="45">
        <f>T387/C387</f>
        <v>187.09899999999999</v>
      </c>
      <c r="X387" s="17">
        <f>U387*1.8</f>
        <v>336.77819999999997</v>
      </c>
      <c r="Y387" s="42">
        <v>339</v>
      </c>
      <c r="Z387" s="42">
        <f>Y387*8</f>
        <v>2712</v>
      </c>
      <c r="AA387" s="42">
        <f>Y387*3.5</f>
        <v>1186.5</v>
      </c>
      <c r="AB387" s="42">
        <f>Y387*0.9</f>
        <v>305.10000000000002</v>
      </c>
    </row>
    <row r="388" spans="1:28" s="18" customFormat="1" x14ac:dyDescent="0.25">
      <c r="E388" s="17"/>
      <c r="G388" s="5">
        <f>+F388-O388/5</f>
        <v>0</v>
      </c>
      <c r="H388" s="6">
        <f>G388*7%</f>
        <v>0</v>
      </c>
      <c r="I388" s="6">
        <f>G388+H388</f>
        <v>0</v>
      </c>
      <c r="J388" s="18">
        <v>18</v>
      </c>
      <c r="K388" s="7">
        <f>I388*J388</f>
        <v>0</v>
      </c>
      <c r="L388" s="10"/>
      <c r="M388" s="13"/>
      <c r="P388" s="13"/>
      <c r="Q388" s="9">
        <f>N388*P388</f>
        <v>0</v>
      </c>
      <c r="R388" s="8">
        <f>G388*13</f>
        <v>0</v>
      </c>
      <c r="S388" s="8">
        <f>+R388+Q388+K388</f>
        <v>0</v>
      </c>
      <c r="U388" s="8" t="e">
        <f>T388/C388</f>
        <v>#DIV/0!</v>
      </c>
      <c r="X388" s="17" t="e">
        <f>U388*1.8</f>
        <v>#DIV/0!</v>
      </c>
      <c r="Y388" s="18">
        <v>0</v>
      </c>
      <c r="Z388" s="18">
        <f>Y388*8</f>
        <v>0</v>
      </c>
      <c r="AA388" s="18">
        <f>Y388*3.5</f>
        <v>0</v>
      </c>
      <c r="AB388" s="18">
        <f>Y388*0.9</f>
        <v>0</v>
      </c>
    </row>
    <row r="390" spans="1:28" s="42" customFormat="1" x14ac:dyDescent="0.25">
      <c r="A390" s="42">
        <v>130</v>
      </c>
      <c r="B390" s="42">
        <v>10</v>
      </c>
      <c r="C390" s="42">
        <v>1</v>
      </c>
      <c r="D390" s="42" t="s">
        <v>36</v>
      </c>
      <c r="E390" s="42" t="s">
        <v>468</v>
      </c>
      <c r="F390" s="42">
        <v>1.35</v>
      </c>
      <c r="G390" s="43">
        <f>+F390-O390/5</f>
        <v>0.95000000000000007</v>
      </c>
      <c r="H390" s="44">
        <f>G390*7%</f>
        <v>6.6500000000000017E-2</v>
      </c>
      <c r="I390" s="44">
        <f>G390+H390</f>
        <v>1.0165000000000002</v>
      </c>
      <c r="J390" s="42">
        <v>18</v>
      </c>
      <c r="K390" s="45">
        <f>I390*J390</f>
        <v>18.297000000000004</v>
      </c>
      <c r="L390" s="43" t="s">
        <v>37</v>
      </c>
      <c r="M390" s="42">
        <v>2</v>
      </c>
      <c r="N390" s="42">
        <v>2</v>
      </c>
      <c r="O390" s="46">
        <v>2</v>
      </c>
      <c r="P390" s="46">
        <v>60</v>
      </c>
      <c r="Q390" s="47">
        <f>N390*P390</f>
        <v>120</v>
      </c>
      <c r="R390" s="45">
        <f>G390*13</f>
        <v>12.350000000000001</v>
      </c>
      <c r="S390" s="45">
        <f>+R390+Q390+K390</f>
        <v>150.64699999999999</v>
      </c>
      <c r="T390" s="45">
        <f>S390+S391</f>
        <v>150.64699999999999</v>
      </c>
      <c r="U390" s="45">
        <f>T390/C390</f>
        <v>150.64699999999999</v>
      </c>
      <c r="X390" s="17">
        <f>U390*1.8</f>
        <v>271.16460000000001</v>
      </c>
      <c r="Y390" s="42">
        <v>269</v>
      </c>
      <c r="Z390" s="42">
        <f>Y390*8</f>
        <v>2152</v>
      </c>
      <c r="AA390" s="42">
        <f>Y390*3.5</f>
        <v>941.5</v>
      </c>
      <c r="AB390" s="42">
        <f>Y390*0.9</f>
        <v>242.1</v>
      </c>
    </row>
    <row r="391" spans="1:28" s="18" customFormat="1" x14ac:dyDescent="0.25">
      <c r="E391" s="17"/>
      <c r="G391" s="5">
        <f>+F391-O391/5</f>
        <v>0</v>
      </c>
      <c r="H391" s="6">
        <f>G391*7%</f>
        <v>0</v>
      </c>
      <c r="I391" s="6">
        <f>G391+H391</f>
        <v>0</v>
      </c>
      <c r="J391" s="18">
        <v>18</v>
      </c>
      <c r="K391" s="7">
        <f>I391*J391</f>
        <v>0</v>
      </c>
      <c r="L391" s="10"/>
      <c r="M391" s="13"/>
      <c r="P391" s="13"/>
      <c r="Q391" s="9">
        <f>N391*P391</f>
        <v>0</v>
      </c>
      <c r="R391" s="8">
        <f>G391*13</f>
        <v>0</v>
      </c>
      <c r="S391" s="8">
        <f>+R391+Q391+K391</f>
        <v>0</v>
      </c>
      <c r="U391" s="8" t="e">
        <f>T391/C391</f>
        <v>#DIV/0!</v>
      </c>
      <c r="X391" s="17" t="e">
        <f>U391*1.8</f>
        <v>#DIV/0!</v>
      </c>
      <c r="Y391" s="18">
        <v>0</v>
      </c>
      <c r="Z391" s="18">
        <f>Y391*8</f>
        <v>0</v>
      </c>
      <c r="AA391" s="18">
        <f>Y391*3.5</f>
        <v>0</v>
      </c>
      <c r="AB391" s="18">
        <f>Y391*0.9</f>
        <v>0</v>
      </c>
    </row>
    <row r="393" spans="1:28" s="17" customFormat="1" x14ac:dyDescent="0.25">
      <c r="A393" s="17">
        <v>131</v>
      </c>
      <c r="B393" s="17">
        <v>14</v>
      </c>
      <c r="C393" s="17">
        <v>1</v>
      </c>
      <c r="D393" s="17" t="s">
        <v>29</v>
      </c>
      <c r="E393" s="17" t="s">
        <v>589</v>
      </c>
      <c r="F393" s="17">
        <v>1.5</v>
      </c>
      <c r="G393" s="10">
        <f>+F393-O393/5</f>
        <v>1.4359999999999999</v>
      </c>
      <c r="H393" s="11">
        <f>G393*7%</f>
        <v>0.10052000000000001</v>
      </c>
      <c r="I393" s="11">
        <f>G393+H393</f>
        <v>1.5365199999999999</v>
      </c>
      <c r="J393" s="17">
        <v>27</v>
      </c>
      <c r="K393" s="7">
        <f>I393*J393</f>
        <v>41.486039999999996</v>
      </c>
      <c r="L393" s="10" t="s">
        <v>30</v>
      </c>
      <c r="M393" s="17">
        <v>1</v>
      </c>
      <c r="N393" s="17">
        <v>0.32</v>
      </c>
      <c r="O393" s="13">
        <v>0.32</v>
      </c>
      <c r="P393" s="13">
        <v>535</v>
      </c>
      <c r="Q393" s="9">
        <f>N393*P393</f>
        <v>171.20000000000002</v>
      </c>
      <c r="R393" s="7">
        <f>G393*13</f>
        <v>18.667999999999999</v>
      </c>
      <c r="S393" s="7">
        <f>+R393+Q393+K393</f>
        <v>231.35404000000003</v>
      </c>
      <c r="T393" s="7">
        <f>S393+S394</f>
        <v>231.35404000000003</v>
      </c>
      <c r="U393" s="7">
        <f>T393/C393</f>
        <v>231.35404000000003</v>
      </c>
      <c r="X393" s="17">
        <f>U393*1.8</f>
        <v>416.43727200000006</v>
      </c>
      <c r="Y393" s="17">
        <v>419</v>
      </c>
      <c r="Z393" s="17">
        <f>Y393*8</f>
        <v>3352</v>
      </c>
      <c r="AA393" s="17">
        <f>Y393*3.5</f>
        <v>1466.5</v>
      </c>
      <c r="AB393" s="17">
        <f>Y393*0.9</f>
        <v>377.1</v>
      </c>
    </row>
    <row r="394" spans="1:28" s="17" customFormat="1" x14ac:dyDescent="0.25">
      <c r="E394" s="41"/>
      <c r="G394" s="10">
        <f>+F394-O394/5</f>
        <v>0</v>
      </c>
      <c r="H394" s="11">
        <f>G394*7%</f>
        <v>0</v>
      </c>
      <c r="I394" s="11">
        <f>G394+H394</f>
        <v>0</v>
      </c>
      <c r="J394" s="13">
        <v>27</v>
      </c>
      <c r="K394" s="7">
        <f>I394*J394</f>
        <v>0</v>
      </c>
      <c r="L394" s="10"/>
      <c r="M394" s="13"/>
      <c r="P394" s="13"/>
      <c r="Q394" s="9">
        <f>N394*P394</f>
        <v>0</v>
      </c>
      <c r="R394" s="7">
        <f>G394*13</f>
        <v>0</v>
      </c>
      <c r="S394" s="7">
        <f>+R394+Q394+K394</f>
        <v>0</v>
      </c>
      <c r="U394" s="7" t="e">
        <f>T394/C394</f>
        <v>#DIV/0!</v>
      </c>
      <c r="X394" s="17" t="e">
        <f>U394*2</f>
        <v>#DIV/0!</v>
      </c>
      <c r="Z394" s="17">
        <f>Y394*8</f>
        <v>0</v>
      </c>
      <c r="AA394" s="17">
        <f>Y394*3.5</f>
        <v>0</v>
      </c>
      <c r="AB394" s="17">
        <f>Y394*0.9</f>
        <v>0</v>
      </c>
    </row>
    <row r="396" spans="1:28" s="17" customFormat="1" x14ac:dyDescent="0.25">
      <c r="A396" s="17">
        <v>132</v>
      </c>
      <c r="B396" s="17">
        <v>14</v>
      </c>
      <c r="C396" s="17">
        <v>1</v>
      </c>
      <c r="D396" s="17" t="s">
        <v>29</v>
      </c>
      <c r="E396" s="17" t="s">
        <v>590</v>
      </c>
      <c r="F396" s="17">
        <v>1.5</v>
      </c>
      <c r="G396" s="10">
        <f>+F396-O396/5</f>
        <v>1.4</v>
      </c>
      <c r="H396" s="11">
        <f>G396*7%</f>
        <v>9.8000000000000004E-2</v>
      </c>
      <c r="I396" s="11">
        <f>G396+H396</f>
        <v>1.498</v>
      </c>
      <c r="J396" s="17">
        <v>27</v>
      </c>
      <c r="K396" s="7">
        <f>I396*J396</f>
        <v>40.445999999999998</v>
      </c>
      <c r="L396" s="10" t="s">
        <v>30</v>
      </c>
      <c r="M396" s="17">
        <v>1</v>
      </c>
      <c r="N396" s="17">
        <v>0.5</v>
      </c>
      <c r="O396" s="13">
        <v>0.5</v>
      </c>
      <c r="P396" s="13">
        <v>855</v>
      </c>
      <c r="Q396" s="9">
        <f>N396*P396</f>
        <v>427.5</v>
      </c>
      <c r="R396" s="7">
        <f>G396*13</f>
        <v>18.2</v>
      </c>
      <c r="S396" s="7">
        <f>+R396+Q396+K396</f>
        <v>486.14599999999996</v>
      </c>
      <c r="T396" s="7">
        <f>S396+S397</f>
        <v>486.14599999999996</v>
      </c>
      <c r="U396" s="7">
        <f>T396/C396</f>
        <v>486.14599999999996</v>
      </c>
      <c r="X396" s="17">
        <f>U396*1.8</f>
        <v>875.06279999999992</v>
      </c>
      <c r="Y396" s="17">
        <v>879</v>
      </c>
      <c r="Z396" s="17">
        <f>Y396*8</f>
        <v>7032</v>
      </c>
      <c r="AA396" s="17">
        <f>Y396*3.5</f>
        <v>3076.5</v>
      </c>
      <c r="AB396" s="17">
        <f>Y396*0.9</f>
        <v>791.1</v>
      </c>
    </row>
    <row r="397" spans="1:28" s="17" customFormat="1" x14ac:dyDescent="0.25">
      <c r="E397" s="41"/>
      <c r="G397" s="10">
        <f>+F397-O397/5</f>
        <v>0</v>
      </c>
      <c r="H397" s="11">
        <f>G397*7%</f>
        <v>0</v>
      </c>
      <c r="I397" s="11">
        <f>G397+H397</f>
        <v>0</v>
      </c>
      <c r="J397" s="13">
        <v>27</v>
      </c>
      <c r="K397" s="7">
        <f>I397*J397</f>
        <v>0</v>
      </c>
      <c r="L397" s="10"/>
      <c r="M397" s="13"/>
      <c r="P397" s="13"/>
      <c r="Q397" s="9">
        <f>N397*P397</f>
        <v>0</v>
      </c>
      <c r="R397" s="7">
        <f>G397*13</f>
        <v>0</v>
      </c>
      <c r="S397" s="7">
        <f>+R397+Q397+K397</f>
        <v>0</v>
      </c>
      <c r="U397" s="7" t="e">
        <f>T397/C397</f>
        <v>#DIV/0!</v>
      </c>
      <c r="X397" s="17" t="e">
        <f>U397*2</f>
        <v>#DIV/0!</v>
      </c>
      <c r="Z397" s="17">
        <f>Y397*8</f>
        <v>0</v>
      </c>
      <c r="AA397" s="17">
        <f>Y397*3.5</f>
        <v>0</v>
      </c>
      <c r="AB397" s="17">
        <f>Y397*0.9</f>
        <v>0</v>
      </c>
    </row>
    <row r="399" spans="1:28" s="17" customFormat="1" x14ac:dyDescent="0.25">
      <c r="A399" s="17">
        <v>133</v>
      </c>
      <c r="B399" s="17">
        <v>14</v>
      </c>
      <c r="C399" s="17">
        <v>1</v>
      </c>
      <c r="D399" s="17" t="s">
        <v>29</v>
      </c>
      <c r="E399" s="17" t="s">
        <v>591</v>
      </c>
      <c r="F399" s="17">
        <v>1.5</v>
      </c>
      <c r="G399" s="10">
        <f>+F399-O399/5</f>
        <v>1.3520000000000001</v>
      </c>
      <c r="H399" s="11">
        <f>G399*7%</f>
        <v>9.4640000000000016E-2</v>
      </c>
      <c r="I399" s="11">
        <f>G399+H399</f>
        <v>1.4466400000000001</v>
      </c>
      <c r="J399" s="17">
        <v>27</v>
      </c>
      <c r="K399" s="7">
        <f>I399*J399</f>
        <v>39.059280000000001</v>
      </c>
      <c r="L399" s="10" t="s">
        <v>30</v>
      </c>
      <c r="M399" s="17">
        <v>1</v>
      </c>
      <c r="N399" s="17">
        <v>0.74</v>
      </c>
      <c r="O399" s="13">
        <v>0.74</v>
      </c>
      <c r="P399" s="13">
        <v>1200</v>
      </c>
      <c r="Q399" s="9">
        <f>N399*P399</f>
        <v>888</v>
      </c>
      <c r="R399" s="7">
        <f>G399*13</f>
        <v>17.576000000000001</v>
      </c>
      <c r="S399" s="7">
        <f>+R399+Q399+K399</f>
        <v>944.63527999999997</v>
      </c>
      <c r="T399" s="7">
        <f>S399+S400</f>
        <v>944.63527999999997</v>
      </c>
      <c r="U399" s="7">
        <f>T399/C399</f>
        <v>944.63527999999997</v>
      </c>
      <c r="X399" s="17">
        <f>U399*1.65</f>
        <v>1558.6482119999998</v>
      </c>
      <c r="Y399" s="17">
        <v>1559</v>
      </c>
      <c r="Z399" s="17">
        <f>Y399*8</f>
        <v>12472</v>
      </c>
      <c r="AA399" s="17">
        <f>Y399*3.5</f>
        <v>5456.5</v>
      </c>
      <c r="AB399" s="17">
        <f>Y399*0.9</f>
        <v>1403.1000000000001</v>
      </c>
    </row>
    <row r="400" spans="1:28" s="17" customFormat="1" x14ac:dyDescent="0.25">
      <c r="E400" s="41"/>
      <c r="G400" s="10">
        <f>+F400-O400/5</f>
        <v>0</v>
      </c>
      <c r="H400" s="11">
        <f>G400*7%</f>
        <v>0</v>
      </c>
      <c r="I400" s="11">
        <f>G400+H400</f>
        <v>0</v>
      </c>
      <c r="J400" s="13">
        <v>27</v>
      </c>
      <c r="K400" s="7">
        <f>I400*J400</f>
        <v>0</v>
      </c>
      <c r="L400" s="10"/>
      <c r="M400" s="13"/>
      <c r="P400" s="13"/>
      <c r="Q400" s="9">
        <f>N400*P400</f>
        <v>0</v>
      </c>
      <c r="R400" s="7">
        <f>G400*13</f>
        <v>0</v>
      </c>
      <c r="S400" s="7">
        <f>+R400+Q400+K400</f>
        <v>0</v>
      </c>
      <c r="U400" s="7" t="e">
        <f>T400/C400</f>
        <v>#DIV/0!</v>
      </c>
      <c r="X400" s="17" t="e">
        <f>U400*2</f>
        <v>#DIV/0!</v>
      </c>
      <c r="Z400" s="17">
        <f>Y400*8</f>
        <v>0</v>
      </c>
      <c r="AA400" s="17">
        <f>Y400*3.5</f>
        <v>0</v>
      </c>
      <c r="AB400" s="17">
        <f>Y400*0.9</f>
        <v>0</v>
      </c>
    </row>
    <row r="402" spans="1:28" s="17" customFormat="1" x14ac:dyDescent="0.25">
      <c r="A402" s="17">
        <v>134</v>
      </c>
      <c r="B402" s="17">
        <v>14</v>
      </c>
      <c r="C402" s="17">
        <v>1</v>
      </c>
      <c r="D402" s="17" t="s">
        <v>29</v>
      </c>
      <c r="E402" s="17" t="s">
        <v>592</v>
      </c>
      <c r="F402" s="17">
        <v>1.5</v>
      </c>
      <c r="G402" s="10">
        <f>+F402-O402/5</f>
        <v>1.3</v>
      </c>
      <c r="H402" s="11">
        <f>G402*7%</f>
        <v>9.1000000000000011E-2</v>
      </c>
      <c r="I402" s="11">
        <f>G402+H402</f>
        <v>1.391</v>
      </c>
      <c r="J402" s="17">
        <v>27</v>
      </c>
      <c r="K402" s="7">
        <f>I402*J402</f>
        <v>37.557000000000002</v>
      </c>
      <c r="L402" s="10" t="s">
        <v>30</v>
      </c>
      <c r="M402" s="17">
        <v>1</v>
      </c>
      <c r="N402" s="17">
        <v>1</v>
      </c>
      <c r="O402" s="13">
        <v>1</v>
      </c>
      <c r="P402" s="13">
        <v>1600</v>
      </c>
      <c r="Q402" s="9">
        <f>N402*P402</f>
        <v>1600</v>
      </c>
      <c r="R402" s="7">
        <f>G402*13</f>
        <v>16.900000000000002</v>
      </c>
      <c r="S402" s="7">
        <f>+R402+Q402+K402</f>
        <v>1654.4570000000001</v>
      </c>
      <c r="T402" s="7">
        <f>S402+S403</f>
        <v>1654.4570000000001</v>
      </c>
      <c r="U402" s="7">
        <f>T402/C402</f>
        <v>1654.4570000000001</v>
      </c>
      <c r="X402" s="17">
        <f>U402*1.65</f>
        <v>2729.8540499999999</v>
      </c>
      <c r="Y402" s="17">
        <v>2729</v>
      </c>
      <c r="Z402" s="17">
        <f>Y402*8</f>
        <v>21832</v>
      </c>
      <c r="AA402" s="17">
        <f>Y402*3.5</f>
        <v>9551.5</v>
      </c>
      <c r="AB402" s="17">
        <f>Y402*0.9</f>
        <v>2456.1</v>
      </c>
    </row>
    <row r="403" spans="1:28" s="17" customFormat="1" x14ac:dyDescent="0.25">
      <c r="E403" s="41"/>
      <c r="G403" s="10">
        <f>+F403-O403/5</f>
        <v>0</v>
      </c>
      <c r="H403" s="11">
        <f>G403*7%</f>
        <v>0</v>
      </c>
      <c r="I403" s="11">
        <f>G403+H403</f>
        <v>0</v>
      </c>
      <c r="J403" s="13">
        <v>27</v>
      </c>
      <c r="K403" s="7">
        <f>I403*J403</f>
        <v>0</v>
      </c>
      <c r="L403" s="10"/>
      <c r="M403" s="13"/>
      <c r="P403" s="13"/>
      <c r="Q403" s="9">
        <f>N403*P403</f>
        <v>0</v>
      </c>
      <c r="R403" s="7">
        <f>G403*13</f>
        <v>0</v>
      </c>
      <c r="S403" s="7">
        <f>+R403+Q403+K403</f>
        <v>0</v>
      </c>
      <c r="U403" s="7" t="e">
        <f>T403/C403</f>
        <v>#DIV/0!</v>
      </c>
      <c r="X403" s="17" t="e">
        <f>U403*2</f>
        <v>#DIV/0!</v>
      </c>
      <c r="Z403" s="17">
        <f>Y403*8</f>
        <v>0</v>
      </c>
      <c r="AA403" s="17">
        <f>Y403*3.5</f>
        <v>0</v>
      </c>
      <c r="AB403" s="17">
        <f>Y403*0.9</f>
        <v>0</v>
      </c>
    </row>
    <row r="405" spans="1:28" s="42" customFormat="1" x14ac:dyDescent="0.25">
      <c r="A405" s="42">
        <v>135</v>
      </c>
      <c r="B405" s="42">
        <v>14</v>
      </c>
      <c r="C405" s="42">
        <v>1</v>
      </c>
      <c r="D405" s="42" t="s">
        <v>141</v>
      </c>
      <c r="E405" s="42" t="s">
        <v>604</v>
      </c>
      <c r="F405" s="42">
        <v>0.75</v>
      </c>
      <c r="G405" s="43">
        <f>+F405-O405/5</f>
        <v>0.7</v>
      </c>
      <c r="H405" s="44">
        <f>G405*7%</f>
        <v>4.9000000000000002E-2</v>
      </c>
      <c r="I405" s="44">
        <f>G405+H405</f>
        <v>0.749</v>
      </c>
      <c r="J405" s="42">
        <v>27</v>
      </c>
      <c r="K405" s="45">
        <f>I405*J405</f>
        <v>20.222999999999999</v>
      </c>
      <c r="L405" s="43" t="s">
        <v>30</v>
      </c>
      <c r="N405" s="42">
        <v>0.25</v>
      </c>
      <c r="O405" s="46">
        <v>0.25</v>
      </c>
      <c r="P405" s="46">
        <v>185</v>
      </c>
      <c r="Q405" s="47">
        <f>N405*P405</f>
        <v>46.25</v>
      </c>
      <c r="R405" s="45">
        <f>G405*13</f>
        <v>9.1</v>
      </c>
      <c r="S405" s="45">
        <f>+R405+Q405+K405</f>
        <v>75.573000000000008</v>
      </c>
      <c r="T405" s="45">
        <f>S405+S406</f>
        <v>75.573000000000008</v>
      </c>
      <c r="U405" s="45">
        <f>T405/C405</f>
        <v>75.573000000000008</v>
      </c>
      <c r="X405" s="42">
        <f>U405*2</f>
        <v>151.14600000000002</v>
      </c>
      <c r="Y405" s="42">
        <v>149</v>
      </c>
      <c r="Z405" s="42">
        <f>Y405*8</f>
        <v>1192</v>
      </c>
      <c r="AA405" s="42">
        <f>Y405*3.5</f>
        <v>521.5</v>
      </c>
      <c r="AB405" s="42">
        <f>Y405*0.9</f>
        <v>134.1</v>
      </c>
    </row>
    <row r="406" spans="1:28" s="17" customFormat="1" x14ac:dyDescent="0.25">
      <c r="E406" s="41"/>
      <c r="G406" s="10">
        <f>+F406-O406/5</f>
        <v>0</v>
      </c>
      <c r="H406" s="11">
        <f>G406*7%</f>
        <v>0</v>
      </c>
      <c r="I406" s="11">
        <f>G406+H406</f>
        <v>0</v>
      </c>
      <c r="J406" s="13">
        <v>27</v>
      </c>
      <c r="K406" s="7">
        <f>I406*J406</f>
        <v>0</v>
      </c>
      <c r="L406" s="10"/>
      <c r="M406" s="13"/>
      <c r="P406" s="13"/>
      <c r="Q406" s="9">
        <f>N406*P406</f>
        <v>0</v>
      </c>
      <c r="R406" s="7">
        <f>G406*13</f>
        <v>0</v>
      </c>
      <c r="S406" s="7">
        <f>+R406+Q406+K406</f>
        <v>0</v>
      </c>
      <c r="U406" s="7" t="e">
        <f>T406/C406</f>
        <v>#DIV/0!</v>
      </c>
      <c r="X406" s="17" t="e">
        <f>U406*2</f>
        <v>#DIV/0!</v>
      </c>
      <c r="Z406" s="17">
        <f>Y406*8</f>
        <v>0</v>
      </c>
      <c r="AA406" s="17">
        <f>Y406*3.5</f>
        <v>0</v>
      </c>
      <c r="AB406" s="17">
        <f>Y406*0.9</f>
        <v>0</v>
      </c>
    </row>
    <row r="408" spans="1:28" s="17" customFormat="1" x14ac:dyDescent="0.25">
      <c r="A408" s="17">
        <v>136</v>
      </c>
      <c r="B408" s="17">
        <v>14</v>
      </c>
      <c r="C408" s="17">
        <v>1</v>
      </c>
      <c r="D408" s="17" t="s">
        <v>141</v>
      </c>
      <c r="E408" s="17" t="s">
        <v>605</v>
      </c>
      <c r="F408" s="17">
        <v>0.9</v>
      </c>
      <c r="G408" s="10">
        <f>+F408-O408/5</f>
        <v>0.83400000000000007</v>
      </c>
      <c r="H408" s="11">
        <f>G408*7%</f>
        <v>5.8380000000000008E-2</v>
      </c>
      <c r="I408" s="11">
        <f>G408+H408</f>
        <v>0.89238000000000006</v>
      </c>
      <c r="J408" s="17">
        <v>27</v>
      </c>
      <c r="K408" s="7">
        <f>I408*J408</f>
        <v>24.094260000000002</v>
      </c>
      <c r="L408" s="10" t="s">
        <v>30</v>
      </c>
      <c r="N408" s="17">
        <v>0.33</v>
      </c>
      <c r="O408" s="13">
        <v>0.33</v>
      </c>
      <c r="P408" s="13">
        <v>185</v>
      </c>
      <c r="Q408" s="9">
        <f>N408*P408</f>
        <v>61.050000000000004</v>
      </c>
      <c r="R408" s="7">
        <f>G408*13</f>
        <v>10.842000000000001</v>
      </c>
      <c r="S408" s="7">
        <f>+R408+Q408+K408</f>
        <v>95.986260000000016</v>
      </c>
      <c r="T408" s="7">
        <f>S408+S409</f>
        <v>95.986260000000016</v>
      </c>
      <c r="U408" s="7">
        <f>T408/C408</f>
        <v>95.986260000000016</v>
      </c>
      <c r="X408" s="17">
        <f>U408*2</f>
        <v>191.97252000000003</v>
      </c>
      <c r="Y408" s="17">
        <v>189</v>
      </c>
      <c r="Z408" s="17">
        <f>Y408*8</f>
        <v>1512</v>
      </c>
      <c r="AA408" s="17">
        <f>Y408*3.5</f>
        <v>661.5</v>
      </c>
      <c r="AB408" s="17">
        <f>Y408*0.9</f>
        <v>170.1</v>
      </c>
    </row>
    <row r="409" spans="1:28" s="17" customFormat="1" x14ac:dyDescent="0.25">
      <c r="E409" s="41"/>
      <c r="G409" s="10">
        <f>+F409-O409/5</f>
        <v>0</v>
      </c>
      <c r="H409" s="11">
        <f>G409*7%</f>
        <v>0</v>
      </c>
      <c r="I409" s="11">
        <f>G409+H409</f>
        <v>0</v>
      </c>
      <c r="J409" s="13">
        <v>27</v>
      </c>
      <c r="K409" s="7">
        <f>I409*J409</f>
        <v>0</v>
      </c>
      <c r="L409" s="10"/>
      <c r="M409" s="13"/>
      <c r="P409" s="13"/>
      <c r="Q409" s="9">
        <f>N409*P409</f>
        <v>0</v>
      </c>
      <c r="R409" s="7">
        <f>G409*13</f>
        <v>0</v>
      </c>
      <c r="S409" s="7">
        <f>+R409+Q409+K409</f>
        <v>0</v>
      </c>
      <c r="U409" s="7" t="e">
        <f>T409/C409</f>
        <v>#DIV/0!</v>
      </c>
      <c r="X409" s="17" t="e">
        <f>U409*2</f>
        <v>#DIV/0!</v>
      </c>
      <c r="Z409" s="17">
        <f>Y409*8</f>
        <v>0</v>
      </c>
      <c r="AA409" s="17">
        <f>Y409*3.5</f>
        <v>0</v>
      </c>
      <c r="AB409" s="17">
        <f>Y409*0.9</f>
        <v>0</v>
      </c>
    </row>
    <row r="411" spans="1:28" s="17" customFormat="1" x14ac:dyDescent="0.25">
      <c r="A411" s="17">
        <v>137</v>
      </c>
      <c r="B411" s="17">
        <v>14</v>
      </c>
      <c r="C411" s="17">
        <v>1</v>
      </c>
      <c r="D411" s="17" t="s">
        <v>141</v>
      </c>
      <c r="E411" s="17" t="s">
        <v>606</v>
      </c>
      <c r="F411" s="17">
        <v>1</v>
      </c>
      <c r="G411" s="10">
        <f>+F411-O411/5</f>
        <v>0.9</v>
      </c>
      <c r="H411" s="11">
        <f>G411*7%</f>
        <v>6.3000000000000014E-2</v>
      </c>
      <c r="I411" s="11">
        <f>G411+H411</f>
        <v>0.96300000000000008</v>
      </c>
      <c r="J411" s="17">
        <v>27</v>
      </c>
      <c r="K411" s="7">
        <f>I411*J411</f>
        <v>26.001000000000001</v>
      </c>
      <c r="L411" s="10" t="s">
        <v>30</v>
      </c>
      <c r="N411" s="17">
        <v>0.5</v>
      </c>
      <c r="O411" s="13">
        <v>0.5</v>
      </c>
      <c r="P411" s="13">
        <v>260</v>
      </c>
      <c r="Q411" s="9">
        <f>N411*P411</f>
        <v>130</v>
      </c>
      <c r="R411" s="7">
        <f>G411*13</f>
        <v>11.700000000000001</v>
      </c>
      <c r="S411" s="7">
        <f>+R411+Q411+K411</f>
        <v>167.70099999999999</v>
      </c>
      <c r="T411" s="7">
        <f>S411+S412</f>
        <v>167.70099999999999</v>
      </c>
      <c r="U411" s="7">
        <f>T411/C411</f>
        <v>167.70099999999999</v>
      </c>
      <c r="X411" s="17">
        <f>U411*1.8</f>
        <v>301.86180000000002</v>
      </c>
      <c r="Y411" s="17">
        <v>299</v>
      </c>
      <c r="Z411" s="17">
        <f>Y411*8</f>
        <v>2392</v>
      </c>
      <c r="AA411" s="17">
        <f>Y411*3.5</f>
        <v>1046.5</v>
      </c>
      <c r="AB411" s="17">
        <f>Y411*0.9</f>
        <v>269.10000000000002</v>
      </c>
    </row>
    <row r="412" spans="1:28" s="17" customFormat="1" x14ac:dyDescent="0.25">
      <c r="E412" s="41"/>
      <c r="G412" s="10">
        <f>+F412-O412/5</f>
        <v>0</v>
      </c>
      <c r="H412" s="11">
        <f>G412*7%</f>
        <v>0</v>
      </c>
      <c r="I412" s="11">
        <f>G412+H412</f>
        <v>0</v>
      </c>
      <c r="J412" s="13">
        <v>27</v>
      </c>
      <c r="K412" s="7">
        <f>I412*J412</f>
        <v>0</v>
      </c>
      <c r="L412" s="10"/>
      <c r="M412" s="13"/>
      <c r="P412" s="13"/>
      <c r="Q412" s="9">
        <f>N412*P412</f>
        <v>0</v>
      </c>
      <c r="R412" s="7">
        <f>G412*13</f>
        <v>0</v>
      </c>
      <c r="S412" s="7">
        <f>+R412+Q412+K412</f>
        <v>0</v>
      </c>
      <c r="U412" s="7" t="e">
        <f>T412/C412</f>
        <v>#DIV/0!</v>
      </c>
      <c r="X412" s="17" t="e">
        <f>U412*2</f>
        <v>#DIV/0!</v>
      </c>
      <c r="Z412" s="17">
        <f>Y412*8</f>
        <v>0</v>
      </c>
      <c r="AA412" s="17">
        <f>Y412*3.5</f>
        <v>0</v>
      </c>
      <c r="AB412" s="17">
        <f>Y412*0.9</f>
        <v>0</v>
      </c>
    </row>
    <row r="414" spans="1:28" s="17" customFormat="1" x14ac:dyDescent="0.25">
      <c r="A414" s="17">
        <v>138</v>
      </c>
      <c r="B414" s="17">
        <v>14</v>
      </c>
      <c r="C414" s="17">
        <v>1</v>
      </c>
      <c r="D414" s="17" t="s">
        <v>141</v>
      </c>
      <c r="E414" s="17" t="s">
        <v>607</v>
      </c>
      <c r="F414" s="17">
        <v>1.25</v>
      </c>
      <c r="G414" s="10">
        <f>+F414-O414/5</f>
        <v>1.1000000000000001</v>
      </c>
      <c r="H414" s="11">
        <f>G414*7%</f>
        <v>7.7000000000000013E-2</v>
      </c>
      <c r="I414" s="11">
        <f>G414+H414</f>
        <v>1.177</v>
      </c>
      <c r="J414" s="17">
        <v>27</v>
      </c>
      <c r="K414" s="7">
        <f>I414*J414</f>
        <v>31.779</v>
      </c>
      <c r="L414" s="10" t="s">
        <v>30</v>
      </c>
      <c r="N414" s="17">
        <v>0.75</v>
      </c>
      <c r="O414" s="13">
        <v>0.75</v>
      </c>
      <c r="P414" s="13">
        <v>260</v>
      </c>
      <c r="Q414" s="9">
        <f>N414*P414</f>
        <v>195</v>
      </c>
      <c r="R414" s="7">
        <f>G414*13</f>
        <v>14.3</v>
      </c>
      <c r="S414" s="7">
        <f>+R414+Q414+K414</f>
        <v>241.07900000000001</v>
      </c>
      <c r="T414" s="7">
        <f>S414+S415</f>
        <v>241.07900000000001</v>
      </c>
      <c r="U414" s="7">
        <f>T414/C414</f>
        <v>241.07900000000001</v>
      </c>
      <c r="X414" s="17">
        <f>U414*1.8</f>
        <v>433.94220000000001</v>
      </c>
      <c r="Y414" s="17">
        <v>429</v>
      </c>
      <c r="Z414" s="17">
        <f>Y414*8</f>
        <v>3432</v>
      </c>
      <c r="AA414" s="17">
        <f>Y414*3.5</f>
        <v>1501.5</v>
      </c>
      <c r="AB414" s="17">
        <f>Y414*0.9</f>
        <v>386.1</v>
      </c>
    </row>
    <row r="415" spans="1:28" s="17" customFormat="1" x14ac:dyDescent="0.25">
      <c r="E415" s="41"/>
      <c r="G415" s="10">
        <f>+F415-O415/5</f>
        <v>0</v>
      </c>
      <c r="H415" s="11">
        <f>G415*7%</f>
        <v>0</v>
      </c>
      <c r="I415" s="11">
        <f>G415+H415</f>
        <v>0</v>
      </c>
      <c r="J415" s="13">
        <v>27</v>
      </c>
      <c r="K415" s="7">
        <f>I415*J415</f>
        <v>0</v>
      </c>
      <c r="L415" s="10"/>
      <c r="M415" s="13"/>
      <c r="P415" s="13"/>
      <c r="Q415" s="9">
        <f>N415*P415</f>
        <v>0</v>
      </c>
      <c r="R415" s="7">
        <f>G415*13</f>
        <v>0</v>
      </c>
      <c r="S415" s="7">
        <f>+R415+Q415+K415</f>
        <v>0</v>
      </c>
      <c r="U415" s="7" t="e">
        <f>T415/C415</f>
        <v>#DIV/0!</v>
      </c>
      <c r="X415" s="17" t="e">
        <f>U415*2</f>
        <v>#DIV/0!</v>
      </c>
      <c r="Z415" s="17">
        <f>Y415*8</f>
        <v>0</v>
      </c>
      <c r="AA415" s="17">
        <f>Y415*3.5</f>
        <v>0</v>
      </c>
      <c r="AB415" s="17">
        <f>Y415*0.9</f>
        <v>0</v>
      </c>
    </row>
    <row r="417" spans="1:28" s="17" customFormat="1" x14ac:dyDescent="0.25">
      <c r="A417" s="17">
        <v>139</v>
      </c>
      <c r="B417" s="17">
        <v>14</v>
      </c>
      <c r="C417" s="17">
        <v>1</v>
      </c>
      <c r="D417" s="17" t="s">
        <v>141</v>
      </c>
      <c r="E417" s="17" t="s">
        <v>608</v>
      </c>
      <c r="F417" s="17">
        <v>1.4</v>
      </c>
      <c r="G417" s="10">
        <f>+F417-O417/5</f>
        <v>1.2</v>
      </c>
      <c r="H417" s="11">
        <f>G417*7%</f>
        <v>8.4000000000000005E-2</v>
      </c>
      <c r="I417" s="11">
        <f>G417+H417</f>
        <v>1.284</v>
      </c>
      <c r="J417" s="17">
        <v>27</v>
      </c>
      <c r="K417" s="7">
        <f>I417*J417</f>
        <v>34.667999999999999</v>
      </c>
      <c r="L417" s="10" t="s">
        <v>30</v>
      </c>
      <c r="N417" s="17">
        <v>1</v>
      </c>
      <c r="O417" s="13">
        <v>1</v>
      </c>
      <c r="P417" s="13">
        <v>260</v>
      </c>
      <c r="Q417" s="9">
        <f>N417*P417</f>
        <v>260</v>
      </c>
      <c r="R417" s="7">
        <f>G417*13</f>
        <v>15.6</v>
      </c>
      <c r="S417" s="7">
        <f>+R417+Q417+K417</f>
        <v>310.26800000000003</v>
      </c>
      <c r="T417" s="7">
        <f>S417+S418</f>
        <v>310.26800000000003</v>
      </c>
      <c r="U417" s="7">
        <f>T417/C417</f>
        <v>310.26800000000003</v>
      </c>
      <c r="X417" s="17">
        <f>U417*1.8</f>
        <v>558.4824000000001</v>
      </c>
      <c r="Y417" s="17">
        <v>559</v>
      </c>
      <c r="Z417" s="17">
        <f>Y417*8</f>
        <v>4472</v>
      </c>
      <c r="AA417" s="17">
        <f>Y417*3.5</f>
        <v>1956.5</v>
      </c>
      <c r="AB417" s="17">
        <f>Y417*0.9</f>
        <v>503.1</v>
      </c>
    </row>
    <row r="418" spans="1:28" s="17" customFormat="1" x14ac:dyDescent="0.25">
      <c r="E418" s="41"/>
      <c r="G418" s="10">
        <f>+F418-O418/5</f>
        <v>0</v>
      </c>
      <c r="H418" s="11">
        <f>G418*7%</f>
        <v>0</v>
      </c>
      <c r="I418" s="11">
        <f>G418+H418</f>
        <v>0</v>
      </c>
      <c r="J418" s="13">
        <v>27</v>
      </c>
      <c r="K418" s="7">
        <f>I418*J418</f>
        <v>0</v>
      </c>
      <c r="L418" s="10"/>
      <c r="M418" s="13"/>
      <c r="P418" s="13"/>
      <c r="Q418" s="9">
        <f>N418*P418</f>
        <v>0</v>
      </c>
      <c r="R418" s="7">
        <f>G418*13</f>
        <v>0</v>
      </c>
      <c r="S418" s="7">
        <f>+R418+Q418+K418</f>
        <v>0</v>
      </c>
      <c r="U418" s="7" t="e">
        <f>T418/C418</f>
        <v>#DIV/0!</v>
      </c>
      <c r="X418" s="17" t="e">
        <f>U418*2</f>
        <v>#DIV/0!</v>
      </c>
      <c r="Z418" s="17">
        <f>Y418*8</f>
        <v>0</v>
      </c>
      <c r="AA418" s="17">
        <f>Y418*3.5</f>
        <v>0</v>
      </c>
      <c r="AB418" s="17">
        <f>Y418*0.9</f>
        <v>0</v>
      </c>
    </row>
    <row r="420" spans="1:28" s="17" customFormat="1" x14ac:dyDescent="0.25">
      <c r="A420" s="17">
        <v>140</v>
      </c>
      <c r="B420" s="17">
        <v>14</v>
      </c>
      <c r="C420" s="17">
        <v>1</v>
      </c>
      <c r="D420" s="17" t="s">
        <v>141</v>
      </c>
      <c r="E420" s="17" t="s">
        <v>609</v>
      </c>
      <c r="F420" s="17">
        <v>1.7</v>
      </c>
      <c r="G420" s="10">
        <f>+F420-O420/5</f>
        <v>1.4</v>
      </c>
      <c r="H420" s="11">
        <f>G420*7%</f>
        <v>9.8000000000000004E-2</v>
      </c>
      <c r="I420" s="11">
        <f>G420+H420</f>
        <v>1.498</v>
      </c>
      <c r="J420" s="17">
        <v>27</v>
      </c>
      <c r="K420" s="7">
        <f>I420*J420</f>
        <v>40.445999999999998</v>
      </c>
      <c r="L420" s="10" t="s">
        <v>30</v>
      </c>
      <c r="N420" s="17">
        <v>1.5</v>
      </c>
      <c r="O420" s="13">
        <v>1.5</v>
      </c>
      <c r="P420" s="13">
        <v>260</v>
      </c>
      <c r="Q420" s="9">
        <f>N420*P420</f>
        <v>390</v>
      </c>
      <c r="R420" s="7">
        <f>G420*13</f>
        <v>18.2</v>
      </c>
      <c r="S420" s="7">
        <f>+R420+Q420+K420</f>
        <v>448.64599999999996</v>
      </c>
      <c r="T420" s="7">
        <f>S420+S421</f>
        <v>448.64599999999996</v>
      </c>
      <c r="U420" s="7">
        <f>T420/C420</f>
        <v>448.64599999999996</v>
      </c>
      <c r="X420" s="17">
        <f>U420*1.8</f>
        <v>807.56279999999992</v>
      </c>
      <c r="Y420" s="17">
        <v>809</v>
      </c>
      <c r="Z420" s="17">
        <f>Y420*8</f>
        <v>6472</v>
      </c>
      <c r="AA420" s="17">
        <f>Y420*3.5</f>
        <v>2831.5</v>
      </c>
      <c r="AB420" s="17">
        <f>Y420*0.9</f>
        <v>728.1</v>
      </c>
    </row>
    <row r="421" spans="1:28" s="17" customFormat="1" x14ac:dyDescent="0.25">
      <c r="E421" s="41"/>
      <c r="G421" s="10">
        <f>+F421-O421/5</f>
        <v>0</v>
      </c>
      <c r="H421" s="11">
        <f>G421*7%</f>
        <v>0</v>
      </c>
      <c r="I421" s="11">
        <f>G421+H421</f>
        <v>0</v>
      </c>
      <c r="J421" s="13">
        <v>27</v>
      </c>
      <c r="K421" s="7">
        <f>I421*J421</f>
        <v>0</v>
      </c>
      <c r="L421" s="10"/>
      <c r="M421" s="13"/>
      <c r="P421" s="13"/>
      <c r="Q421" s="9">
        <f>N421*P421</f>
        <v>0</v>
      </c>
      <c r="R421" s="7">
        <f>G421*13</f>
        <v>0</v>
      </c>
      <c r="S421" s="7">
        <f>+R421+Q421+K421</f>
        <v>0</v>
      </c>
      <c r="U421" s="7" t="e">
        <f>T421/C421</f>
        <v>#DIV/0!</v>
      </c>
      <c r="X421" s="17" t="e">
        <f>U421*2</f>
        <v>#DIV/0!</v>
      </c>
      <c r="Z421" s="17">
        <f>Y421*8</f>
        <v>0</v>
      </c>
      <c r="AA421" s="17">
        <f>Y421*3.5</f>
        <v>0</v>
      </c>
      <c r="AB421" s="17">
        <f>Y421*0.9</f>
        <v>0</v>
      </c>
    </row>
    <row r="423" spans="1:28" s="42" customFormat="1" x14ac:dyDescent="0.25">
      <c r="A423" s="42">
        <v>141</v>
      </c>
      <c r="B423" s="42">
        <v>925</v>
      </c>
      <c r="C423" s="42">
        <v>1</v>
      </c>
      <c r="D423" s="42" t="s">
        <v>616</v>
      </c>
      <c r="E423" s="42" t="s">
        <v>674</v>
      </c>
      <c r="F423" s="42">
        <v>2</v>
      </c>
      <c r="G423" s="43">
        <f>+F423-O423/5</f>
        <v>1.95</v>
      </c>
      <c r="H423" s="44">
        <f>G423*7%</f>
        <v>0.13650000000000001</v>
      </c>
      <c r="I423" s="44">
        <f>G423+H423</f>
        <v>2.0865</v>
      </c>
      <c r="J423" s="42">
        <v>1</v>
      </c>
      <c r="K423" s="45">
        <f>I423*J423</f>
        <v>2.0865</v>
      </c>
      <c r="L423" s="43" t="s">
        <v>673</v>
      </c>
      <c r="M423" s="42">
        <v>2</v>
      </c>
      <c r="N423" s="42">
        <v>0.25</v>
      </c>
      <c r="O423" s="46">
        <v>0.25</v>
      </c>
      <c r="P423" s="46">
        <v>150</v>
      </c>
      <c r="Q423" s="47">
        <f>N423*P423</f>
        <v>37.5</v>
      </c>
      <c r="R423" s="45">
        <f>G423*6</f>
        <v>11.7</v>
      </c>
      <c r="S423" s="45">
        <f>+R423+Q423+K423</f>
        <v>51.286500000000004</v>
      </c>
      <c r="T423" s="45">
        <f>S423+S424</f>
        <v>51.286500000000004</v>
      </c>
      <c r="U423" s="45">
        <f>T423/C423</f>
        <v>51.286500000000004</v>
      </c>
      <c r="X423" s="42">
        <f>U423*2</f>
        <v>102.57300000000001</v>
      </c>
      <c r="Y423" s="42">
        <v>99</v>
      </c>
      <c r="Z423" s="42">
        <f>Y423*8</f>
        <v>792</v>
      </c>
      <c r="AA423" s="42">
        <f>Y423*3.5</f>
        <v>346.5</v>
      </c>
      <c r="AB423" s="42">
        <f>Y423*0.9</f>
        <v>89.100000000000009</v>
      </c>
    </row>
    <row r="424" spans="1:28" s="18" customFormat="1" x14ac:dyDescent="0.25">
      <c r="E424" s="17"/>
      <c r="G424" s="5">
        <f>+F424-O424/5</f>
        <v>0</v>
      </c>
      <c r="H424" s="6">
        <f>G424*7%</f>
        <v>0</v>
      </c>
      <c r="I424" s="6">
        <f>G424+H424</f>
        <v>0</v>
      </c>
      <c r="J424" s="18">
        <v>1</v>
      </c>
      <c r="K424" s="7">
        <f>I424*J424</f>
        <v>0</v>
      </c>
      <c r="L424" s="5"/>
      <c r="Q424" s="9">
        <f>N424*P424</f>
        <v>0</v>
      </c>
      <c r="R424" s="8">
        <f>G424*6</f>
        <v>0</v>
      </c>
      <c r="S424" s="8">
        <f>+R424+Q424+K424</f>
        <v>0</v>
      </c>
      <c r="U424" s="8" t="e">
        <f>T424/C424</f>
        <v>#DIV/0!</v>
      </c>
      <c r="X424" s="17" t="e">
        <f>U424*1.8</f>
        <v>#DIV/0!</v>
      </c>
      <c r="Y424" s="18">
        <v>0</v>
      </c>
      <c r="Z424" s="18">
        <f>Y424*8</f>
        <v>0</v>
      </c>
      <c r="AA424" s="18">
        <f>Y424*3.5</f>
        <v>0</v>
      </c>
      <c r="AB424" s="18">
        <f>Y424*0.9</f>
        <v>0</v>
      </c>
    </row>
    <row r="426" spans="1:28" s="17" customFormat="1" x14ac:dyDescent="0.25">
      <c r="A426" s="17">
        <v>142</v>
      </c>
      <c r="B426" s="17">
        <v>925</v>
      </c>
      <c r="C426" s="17">
        <v>1</v>
      </c>
      <c r="D426" s="17" t="s">
        <v>616</v>
      </c>
      <c r="E426" s="17" t="s">
        <v>675</v>
      </c>
      <c r="F426" s="17">
        <v>2</v>
      </c>
      <c r="G426" s="10">
        <f>+F426-O426/5</f>
        <v>1.9</v>
      </c>
      <c r="H426" s="11">
        <f>G426*7%</f>
        <v>0.13300000000000001</v>
      </c>
      <c r="I426" s="11">
        <f>G426+H426</f>
        <v>2.0329999999999999</v>
      </c>
      <c r="J426" s="17">
        <v>1</v>
      </c>
      <c r="K426" s="7">
        <f>I426*J426</f>
        <v>2.0329999999999999</v>
      </c>
      <c r="L426" s="10" t="s">
        <v>673</v>
      </c>
      <c r="M426" s="17">
        <v>2</v>
      </c>
      <c r="N426" s="17">
        <v>0.5</v>
      </c>
      <c r="O426" s="13">
        <v>0.5</v>
      </c>
      <c r="P426" s="13">
        <v>185</v>
      </c>
      <c r="Q426" s="9">
        <f>N426*P426</f>
        <v>92.5</v>
      </c>
      <c r="R426" s="7">
        <f>G426*6</f>
        <v>11.399999999999999</v>
      </c>
      <c r="S426" s="7">
        <f>+R426+Q426+K426</f>
        <v>105.93300000000001</v>
      </c>
      <c r="T426" s="7">
        <f>S426+S427</f>
        <v>105.93300000000001</v>
      </c>
      <c r="U426" s="7">
        <f>T426/C426</f>
        <v>105.93300000000001</v>
      </c>
      <c r="X426" s="17">
        <f>U426*1.8</f>
        <v>190.67940000000002</v>
      </c>
      <c r="Y426" s="17">
        <v>189</v>
      </c>
      <c r="Z426" s="17">
        <f>Y426*8</f>
        <v>1512</v>
      </c>
      <c r="AA426" s="17">
        <f>Y426*3.5</f>
        <v>661.5</v>
      </c>
      <c r="AB426" s="17">
        <f>Y426*0.9</f>
        <v>170.1</v>
      </c>
    </row>
    <row r="427" spans="1:28" s="18" customFormat="1" x14ac:dyDescent="0.25">
      <c r="E427" s="17"/>
      <c r="G427" s="5">
        <f>+F427-O427/5</f>
        <v>0</v>
      </c>
      <c r="H427" s="6">
        <f>G427*7%</f>
        <v>0</v>
      </c>
      <c r="I427" s="6">
        <f>G427+H427</f>
        <v>0</v>
      </c>
      <c r="J427" s="18">
        <v>1</v>
      </c>
      <c r="K427" s="7">
        <f>I427*J427</f>
        <v>0</v>
      </c>
      <c r="L427" s="5"/>
      <c r="Q427" s="9">
        <f>N427*P427</f>
        <v>0</v>
      </c>
      <c r="R427" s="8">
        <f>G427*6</f>
        <v>0</v>
      </c>
      <c r="S427" s="8">
        <f>+R427+Q427+K427</f>
        <v>0</v>
      </c>
      <c r="U427" s="8" t="e">
        <f>T427/C427</f>
        <v>#DIV/0!</v>
      </c>
      <c r="X427" s="17" t="e">
        <f>U427*1.8</f>
        <v>#DIV/0!</v>
      </c>
      <c r="Y427" s="18">
        <v>0</v>
      </c>
      <c r="Z427" s="18">
        <f>Y427*8</f>
        <v>0</v>
      </c>
      <c r="AA427" s="18">
        <f>Y427*3.5</f>
        <v>0</v>
      </c>
      <c r="AB427" s="18">
        <f>Y427*0.9</f>
        <v>0</v>
      </c>
    </row>
    <row r="429" spans="1:28" s="17" customFormat="1" x14ac:dyDescent="0.25">
      <c r="A429" s="17">
        <v>143</v>
      </c>
      <c r="B429" s="17">
        <v>925</v>
      </c>
      <c r="C429" s="17">
        <v>1</v>
      </c>
      <c r="D429" s="17" t="s">
        <v>616</v>
      </c>
      <c r="E429" s="17" t="s">
        <v>676</v>
      </c>
      <c r="F429" s="17">
        <v>2</v>
      </c>
      <c r="G429" s="10">
        <f>+F429-O429/5</f>
        <v>1.8</v>
      </c>
      <c r="H429" s="11">
        <f>G429*7%</f>
        <v>0.12600000000000003</v>
      </c>
      <c r="I429" s="11">
        <f>G429+H429</f>
        <v>1.9260000000000002</v>
      </c>
      <c r="J429" s="17">
        <v>1</v>
      </c>
      <c r="K429" s="7">
        <f>I429*J429</f>
        <v>1.9260000000000002</v>
      </c>
      <c r="L429" s="10" t="s">
        <v>673</v>
      </c>
      <c r="M429" s="17">
        <v>2</v>
      </c>
      <c r="N429" s="17">
        <v>1</v>
      </c>
      <c r="O429" s="13">
        <v>1</v>
      </c>
      <c r="P429" s="13">
        <v>260</v>
      </c>
      <c r="Q429" s="9">
        <f>N429*P429</f>
        <v>260</v>
      </c>
      <c r="R429" s="7">
        <f>G429*6</f>
        <v>10.8</v>
      </c>
      <c r="S429" s="7">
        <f>+R429+Q429+K429</f>
        <v>272.726</v>
      </c>
      <c r="T429" s="7">
        <f>S429+S430</f>
        <v>272.726</v>
      </c>
      <c r="U429" s="7">
        <f>T429/C429</f>
        <v>272.726</v>
      </c>
      <c r="X429" s="17">
        <f>U429*1.8</f>
        <v>490.90680000000003</v>
      </c>
      <c r="Y429" s="17">
        <v>489</v>
      </c>
      <c r="Z429" s="17">
        <f>Y429*8</f>
        <v>3912</v>
      </c>
      <c r="AA429" s="17">
        <f>Y429*3.5</f>
        <v>1711.5</v>
      </c>
      <c r="AB429" s="17">
        <f>Y429*0.9</f>
        <v>440.1</v>
      </c>
    </row>
    <row r="430" spans="1:28" s="18" customFormat="1" x14ac:dyDescent="0.25">
      <c r="E430" s="17"/>
      <c r="G430" s="5">
        <f>+F430-O430/5</f>
        <v>0</v>
      </c>
      <c r="H430" s="6">
        <f>G430*7%</f>
        <v>0</v>
      </c>
      <c r="I430" s="6">
        <f>G430+H430</f>
        <v>0</v>
      </c>
      <c r="J430" s="18">
        <v>1</v>
      </c>
      <c r="K430" s="7">
        <f>I430*J430</f>
        <v>0</v>
      </c>
      <c r="L430" s="5"/>
      <c r="Q430" s="9">
        <f>N430*P430</f>
        <v>0</v>
      </c>
      <c r="R430" s="8">
        <f>G430*6</f>
        <v>0</v>
      </c>
      <c r="S430" s="8">
        <f>+R430+Q430+K430</f>
        <v>0</v>
      </c>
      <c r="U430" s="8" t="e">
        <f>T430/C430</f>
        <v>#DIV/0!</v>
      </c>
      <c r="X430" s="17" t="e">
        <f>U430*1.8</f>
        <v>#DIV/0!</v>
      </c>
      <c r="Y430" s="18">
        <v>0</v>
      </c>
      <c r="Z430" s="18">
        <f>Y430*8</f>
        <v>0</v>
      </c>
      <c r="AA430" s="18">
        <f>Y430*3.5</f>
        <v>0</v>
      </c>
      <c r="AB430" s="18">
        <f>Y430*0.9</f>
        <v>0</v>
      </c>
    </row>
    <row r="432" spans="1:28" s="17" customFormat="1" x14ac:dyDescent="0.25">
      <c r="A432" s="17">
        <v>144</v>
      </c>
      <c r="B432" s="17">
        <v>925</v>
      </c>
      <c r="C432" s="17">
        <v>1</v>
      </c>
      <c r="D432" s="17" t="s">
        <v>616</v>
      </c>
      <c r="E432" s="17" t="s">
        <v>677</v>
      </c>
      <c r="F432" s="17">
        <v>2</v>
      </c>
      <c r="G432" s="10">
        <f>+F432-O432/5</f>
        <v>1.7</v>
      </c>
      <c r="H432" s="11">
        <f>G432*7%</f>
        <v>0.11900000000000001</v>
      </c>
      <c r="I432" s="11">
        <f>G432+H432</f>
        <v>1.819</v>
      </c>
      <c r="J432" s="17">
        <v>1</v>
      </c>
      <c r="K432" s="7">
        <f>I432*J432</f>
        <v>1.819</v>
      </c>
      <c r="L432" s="10" t="s">
        <v>673</v>
      </c>
      <c r="M432" s="17">
        <v>2</v>
      </c>
      <c r="N432" s="17">
        <v>1.5</v>
      </c>
      <c r="O432" s="13">
        <v>1.5</v>
      </c>
      <c r="P432" s="13">
        <v>300</v>
      </c>
      <c r="Q432" s="9">
        <f>N432*P432</f>
        <v>450</v>
      </c>
      <c r="R432" s="7">
        <f>G432*6</f>
        <v>10.199999999999999</v>
      </c>
      <c r="S432" s="7">
        <f>+R432+Q432+K432</f>
        <v>462.01900000000001</v>
      </c>
      <c r="T432" s="7">
        <f>S432+S433</f>
        <v>462.01900000000001</v>
      </c>
      <c r="U432" s="7">
        <f>T432/C432</f>
        <v>462.01900000000001</v>
      </c>
      <c r="X432" s="17">
        <f>U432*1.8</f>
        <v>831.63420000000008</v>
      </c>
      <c r="Y432" s="17">
        <v>829</v>
      </c>
      <c r="Z432" s="17">
        <f>Y432*8</f>
        <v>6632</v>
      </c>
      <c r="AA432" s="17">
        <f>Y432*3.5</f>
        <v>2901.5</v>
      </c>
      <c r="AB432" s="17">
        <f>Y432*0.9</f>
        <v>746.1</v>
      </c>
    </row>
    <row r="433" spans="1:28" s="18" customFormat="1" x14ac:dyDescent="0.25">
      <c r="E433" s="17"/>
      <c r="G433" s="5">
        <f>+F433-O433/5</f>
        <v>0</v>
      </c>
      <c r="H433" s="6">
        <f>G433*7%</f>
        <v>0</v>
      </c>
      <c r="I433" s="6">
        <f>G433+H433</f>
        <v>0</v>
      </c>
      <c r="J433" s="18">
        <v>1</v>
      </c>
      <c r="K433" s="7">
        <f>I433*J433</f>
        <v>0</v>
      </c>
      <c r="L433" s="5"/>
      <c r="Q433" s="9">
        <f>N433*P433</f>
        <v>0</v>
      </c>
      <c r="R433" s="8">
        <f>G433*6</f>
        <v>0</v>
      </c>
      <c r="S433" s="8">
        <f>+R433+Q433+K433</f>
        <v>0</v>
      </c>
      <c r="U433" s="8" t="e">
        <f>T433/C433</f>
        <v>#DIV/0!</v>
      </c>
      <c r="X433" s="17" t="e">
        <f>U433*1.8</f>
        <v>#DIV/0!</v>
      </c>
      <c r="Y433" s="18">
        <v>0</v>
      </c>
      <c r="Z433" s="18">
        <f>Y433*8</f>
        <v>0</v>
      </c>
      <c r="AA433" s="18">
        <f>Y433*3.5</f>
        <v>0</v>
      </c>
      <c r="AB433" s="18">
        <f>Y433*0.9</f>
        <v>0</v>
      </c>
    </row>
    <row r="435" spans="1:28" s="17" customFormat="1" x14ac:dyDescent="0.25">
      <c r="A435" s="17">
        <v>145</v>
      </c>
      <c r="B435" s="17">
        <v>925</v>
      </c>
      <c r="C435" s="17">
        <v>1</v>
      </c>
      <c r="D435" s="17" t="s">
        <v>616</v>
      </c>
      <c r="E435" s="17" t="s">
        <v>678</v>
      </c>
      <c r="F435" s="17">
        <v>2</v>
      </c>
      <c r="G435" s="10">
        <f>+F435-O435/5</f>
        <v>1.6</v>
      </c>
      <c r="H435" s="11">
        <f>G435*7%</f>
        <v>0.11200000000000002</v>
      </c>
      <c r="I435" s="11">
        <f>G435+H435</f>
        <v>1.7120000000000002</v>
      </c>
      <c r="J435" s="17">
        <v>1</v>
      </c>
      <c r="K435" s="7">
        <f>I435*J435</f>
        <v>1.7120000000000002</v>
      </c>
      <c r="L435" s="10" t="s">
        <v>673</v>
      </c>
      <c r="M435" s="17">
        <v>2</v>
      </c>
      <c r="N435" s="17">
        <v>2</v>
      </c>
      <c r="O435" s="13">
        <v>2</v>
      </c>
      <c r="P435" s="13">
        <v>375</v>
      </c>
      <c r="Q435" s="9">
        <f>N435*P435</f>
        <v>750</v>
      </c>
      <c r="R435" s="7">
        <f>G435*6</f>
        <v>9.6000000000000014</v>
      </c>
      <c r="S435" s="7">
        <f>+R435+Q435+K435</f>
        <v>761.31200000000001</v>
      </c>
      <c r="T435" s="7">
        <f>S435+S436</f>
        <v>761.31200000000001</v>
      </c>
      <c r="U435" s="7">
        <f>T435/C435</f>
        <v>761.31200000000001</v>
      </c>
      <c r="X435" s="17">
        <f>U435*1.65</f>
        <v>1256.1648</v>
      </c>
      <c r="Y435" s="17">
        <v>1259</v>
      </c>
      <c r="Z435" s="17">
        <f>Y435*8</f>
        <v>10072</v>
      </c>
      <c r="AA435" s="17">
        <f>Y435*3.5</f>
        <v>4406.5</v>
      </c>
      <c r="AB435" s="17">
        <f>Y435*0.9</f>
        <v>1133.1000000000001</v>
      </c>
    </row>
    <row r="436" spans="1:28" s="18" customFormat="1" x14ac:dyDescent="0.25">
      <c r="E436" s="17"/>
      <c r="G436" s="5">
        <f>+F436-O436/5</f>
        <v>0</v>
      </c>
      <c r="H436" s="6">
        <f>G436*7%</f>
        <v>0</v>
      </c>
      <c r="I436" s="6">
        <f>G436+H436</f>
        <v>0</v>
      </c>
      <c r="J436" s="18">
        <v>1</v>
      </c>
      <c r="K436" s="7">
        <f>I436*J436</f>
        <v>0</v>
      </c>
      <c r="L436" s="5"/>
      <c r="Q436" s="9">
        <f>N436*P436</f>
        <v>0</v>
      </c>
      <c r="R436" s="8">
        <f>G436*6</f>
        <v>0</v>
      </c>
      <c r="S436" s="8">
        <f>+R436+Q436+K436</f>
        <v>0</v>
      </c>
      <c r="U436" s="8" t="e">
        <f>T436/C436</f>
        <v>#DIV/0!</v>
      </c>
      <c r="X436" s="17" t="e">
        <f>U436*1.8</f>
        <v>#DIV/0!</v>
      </c>
      <c r="Y436" s="18">
        <v>0</v>
      </c>
      <c r="Z436" s="18">
        <f>Y436*8</f>
        <v>0</v>
      </c>
      <c r="AA436" s="18">
        <f>Y436*3.5</f>
        <v>0</v>
      </c>
      <c r="AB436" s="18">
        <f>Y436*0.9</f>
        <v>0</v>
      </c>
    </row>
    <row r="437" spans="1:28" s="18" customFormat="1" x14ac:dyDescent="0.25">
      <c r="E437" s="17"/>
      <c r="G437" s="5"/>
      <c r="H437" s="6"/>
      <c r="I437" s="6"/>
      <c r="K437" s="7"/>
      <c r="L437" s="5"/>
      <c r="Q437" s="9"/>
      <c r="R437" s="8"/>
      <c r="S437" s="8"/>
      <c r="U437" s="8"/>
      <c r="X437" s="17"/>
    </row>
    <row r="438" spans="1:28" s="42" customFormat="1" x14ac:dyDescent="0.25">
      <c r="A438" s="42">
        <v>147</v>
      </c>
      <c r="B438" s="42">
        <v>10</v>
      </c>
      <c r="C438" s="42">
        <v>1</v>
      </c>
      <c r="D438" s="42" t="s">
        <v>616</v>
      </c>
      <c r="E438" s="42" t="s">
        <v>679</v>
      </c>
      <c r="F438" s="42">
        <v>2</v>
      </c>
      <c r="G438" s="43">
        <f>+F438-O438/5</f>
        <v>1.95</v>
      </c>
      <c r="H438" s="44">
        <f>G438*7%</f>
        <v>0.13650000000000001</v>
      </c>
      <c r="I438" s="44">
        <f>G438+H438</f>
        <v>2.0865</v>
      </c>
      <c r="J438" s="42">
        <v>18</v>
      </c>
      <c r="K438" s="45">
        <f>I438*J438</f>
        <v>37.557000000000002</v>
      </c>
      <c r="L438" s="43" t="s">
        <v>673</v>
      </c>
      <c r="M438" s="42">
        <v>2</v>
      </c>
      <c r="N438" s="42">
        <v>0.25</v>
      </c>
      <c r="O438" s="46">
        <v>0.25</v>
      </c>
      <c r="P438" s="46">
        <v>150</v>
      </c>
      <c r="Q438" s="47">
        <f>N438*P438</f>
        <v>37.5</v>
      </c>
      <c r="R438" s="45">
        <f>G438*13</f>
        <v>25.349999999999998</v>
      </c>
      <c r="S438" s="45">
        <f>+R438+Q438+K438</f>
        <v>100.407</v>
      </c>
      <c r="T438" s="45">
        <f>S438+S439</f>
        <v>100.407</v>
      </c>
      <c r="U438" s="45">
        <f>T438/C438</f>
        <v>100.407</v>
      </c>
      <c r="X438" s="42">
        <f>U438*1.8</f>
        <v>180.73259999999999</v>
      </c>
      <c r="Y438" s="42">
        <v>179</v>
      </c>
      <c r="Z438" s="42">
        <f>Y438*8</f>
        <v>1432</v>
      </c>
      <c r="AA438" s="42">
        <f>Y438*3.5</f>
        <v>626.5</v>
      </c>
      <c r="AB438" s="42">
        <f>Y438*0.9</f>
        <v>161.1</v>
      </c>
    </row>
    <row r="439" spans="1:28" s="18" customFormat="1" x14ac:dyDescent="0.25">
      <c r="E439" s="17"/>
      <c r="G439" s="5">
        <f>+F439-O439/5</f>
        <v>0</v>
      </c>
      <c r="H439" s="6">
        <f>G439*7%</f>
        <v>0</v>
      </c>
      <c r="I439" s="6">
        <f>G439+H439</f>
        <v>0</v>
      </c>
      <c r="J439" s="18">
        <v>18</v>
      </c>
      <c r="K439" s="7">
        <f>I439*J439</f>
        <v>0</v>
      </c>
      <c r="L439" s="5"/>
      <c r="Q439" s="9">
        <f>N439*P439</f>
        <v>0</v>
      </c>
      <c r="R439" s="8">
        <f>G439*6</f>
        <v>0</v>
      </c>
      <c r="S439" s="8">
        <f>+R439+Q439+K439</f>
        <v>0</v>
      </c>
      <c r="U439" s="8" t="e">
        <f>T439/C439</f>
        <v>#DIV/0!</v>
      </c>
      <c r="X439" s="17" t="e">
        <f>U439*1.8</f>
        <v>#DIV/0!</v>
      </c>
      <c r="Y439" s="18">
        <v>0</v>
      </c>
      <c r="Z439" s="18">
        <f>Y439*8</f>
        <v>0</v>
      </c>
      <c r="AA439" s="18">
        <f>Y439*3.5</f>
        <v>0</v>
      </c>
      <c r="AB439" s="18">
        <f>Y439*0.9</f>
        <v>0</v>
      </c>
    </row>
    <row r="441" spans="1:28" s="17" customFormat="1" x14ac:dyDescent="0.25">
      <c r="A441" s="17">
        <v>148</v>
      </c>
      <c r="B441" s="17">
        <v>10</v>
      </c>
      <c r="C441" s="17">
        <v>1</v>
      </c>
      <c r="D441" s="17" t="s">
        <v>616</v>
      </c>
      <c r="E441" s="17" t="s">
        <v>680</v>
      </c>
      <c r="F441" s="17">
        <v>2</v>
      </c>
      <c r="G441" s="10">
        <f>+F441-O441/5</f>
        <v>1.9</v>
      </c>
      <c r="H441" s="11">
        <f>G441*7%</f>
        <v>0.13300000000000001</v>
      </c>
      <c r="I441" s="11">
        <f>G441+H441</f>
        <v>2.0329999999999999</v>
      </c>
      <c r="J441" s="17">
        <v>18</v>
      </c>
      <c r="K441" s="7">
        <f>I441*J441</f>
        <v>36.594000000000001</v>
      </c>
      <c r="L441" s="10" t="s">
        <v>673</v>
      </c>
      <c r="M441" s="17">
        <v>2</v>
      </c>
      <c r="N441" s="17">
        <v>0.5</v>
      </c>
      <c r="O441" s="13">
        <v>0.5</v>
      </c>
      <c r="P441" s="13">
        <v>185</v>
      </c>
      <c r="Q441" s="9">
        <f>N441*P441</f>
        <v>92.5</v>
      </c>
      <c r="R441" s="7">
        <f>G441*13</f>
        <v>24.7</v>
      </c>
      <c r="S441" s="7">
        <f>+R441+Q441+K441</f>
        <v>153.79400000000001</v>
      </c>
      <c r="T441" s="7">
        <f>S441+S442</f>
        <v>153.79400000000001</v>
      </c>
      <c r="U441" s="7">
        <f>T441/C441</f>
        <v>153.79400000000001</v>
      </c>
      <c r="X441" s="17">
        <f>U441*1.8</f>
        <v>276.82920000000001</v>
      </c>
      <c r="Y441" s="17">
        <v>279</v>
      </c>
      <c r="Z441" s="17">
        <f>Y441*8</f>
        <v>2232</v>
      </c>
      <c r="AA441" s="17">
        <f>Y441*3.5</f>
        <v>976.5</v>
      </c>
      <c r="AB441" s="17">
        <f>Y441*0.9</f>
        <v>251.1</v>
      </c>
    </row>
    <row r="442" spans="1:28" s="18" customFormat="1" x14ac:dyDescent="0.25">
      <c r="E442" s="17"/>
      <c r="G442" s="5">
        <f>+F442-O442/5</f>
        <v>0</v>
      </c>
      <c r="H442" s="6">
        <f>G442*7%</f>
        <v>0</v>
      </c>
      <c r="I442" s="6">
        <f>G442+H442</f>
        <v>0</v>
      </c>
      <c r="J442" s="18">
        <v>18</v>
      </c>
      <c r="K442" s="7">
        <f>I442*J442</f>
        <v>0</v>
      </c>
      <c r="L442" s="5"/>
      <c r="Q442" s="9">
        <f>N442*P442</f>
        <v>0</v>
      </c>
      <c r="R442" s="8">
        <f>G442*6</f>
        <v>0</v>
      </c>
      <c r="S442" s="8">
        <f>+R442+Q442+K442</f>
        <v>0</v>
      </c>
      <c r="U442" s="8" t="e">
        <f>T442/C442</f>
        <v>#DIV/0!</v>
      </c>
      <c r="X442" s="17" t="e">
        <f>U442*1.8</f>
        <v>#DIV/0!</v>
      </c>
      <c r="Y442" s="18">
        <v>0</v>
      </c>
      <c r="Z442" s="18">
        <f>Y442*8</f>
        <v>0</v>
      </c>
      <c r="AA442" s="18">
        <f>Y442*3.5</f>
        <v>0</v>
      </c>
      <c r="AB442" s="18">
        <f>Y442*0.9</f>
        <v>0</v>
      </c>
    </row>
    <row r="443" spans="1:28" s="18" customFormat="1" x14ac:dyDescent="0.25">
      <c r="X443" s="17"/>
    </row>
    <row r="444" spans="1:28" s="17" customFormat="1" x14ac:dyDescent="0.25">
      <c r="A444" s="17">
        <v>149</v>
      </c>
      <c r="B444" s="17">
        <v>10</v>
      </c>
      <c r="C444" s="17">
        <v>1</v>
      </c>
      <c r="D444" s="17" t="s">
        <v>616</v>
      </c>
      <c r="E444" s="17" t="s">
        <v>681</v>
      </c>
      <c r="F444" s="17">
        <v>2</v>
      </c>
      <c r="G444" s="10">
        <f>+F444-O444/5</f>
        <v>1.8</v>
      </c>
      <c r="H444" s="11">
        <f>G444*7%</f>
        <v>0.12600000000000003</v>
      </c>
      <c r="I444" s="11">
        <f>G444+H444</f>
        <v>1.9260000000000002</v>
      </c>
      <c r="J444" s="17">
        <v>18</v>
      </c>
      <c r="K444" s="7">
        <f>I444*J444</f>
        <v>34.668000000000006</v>
      </c>
      <c r="L444" s="10" t="s">
        <v>673</v>
      </c>
      <c r="M444" s="17">
        <v>2</v>
      </c>
      <c r="N444" s="17">
        <v>1</v>
      </c>
      <c r="O444" s="13">
        <v>1</v>
      </c>
      <c r="P444" s="13">
        <v>260</v>
      </c>
      <c r="Q444" s="9">
        <f>N444*P444</f>
        <v>260</v>
      </c>
      <c r="R444" s="7">
        <f>G444*13</f>
        <v>23.400000000000002</v>
      </c>
      <c r="S444" s="7">
        <f>+R444+Q444+K444</f>
        <v>318.06799999999998</v>
      </c>
      <c r="T444" s="7">
        <f>S444+S445</f>
        <v>318.06799999999998</v>
      </c>
      <c r="U444" s="7">
        <f>T444/C444</f>
        <v>318.06799999999998</v>
      </c>
      <c r="X444" s="17">
        <f>U444*1.8</f>
        <v>572.52239999999995</v>
      </c>
      <c r="Y444" s="17">
        <v>569</v>
      </c>
      <c r="Z444" s="17">
        <f>Y444*8</f>
        <v>4552</v>
      </c>
      <c r="AA444" s="17">
        <f>Y444*3.5</f>
        <v>1991.5</v>
      </c>
      <c r="AB444" s="17">
        <f>Y444*0.9</f>
        <v>512.1</v>
      </c>
    </row>
    <row r="445" spans="1:28" s="18" customFormat="1" x14ac:dyDescent="0.25">
      <c r="E445" s="17"/>
      <c r="G445" s="5">
        <f>+F445-O445/5</f>
        <v>0</v>
      </c>
      <c r="H445" s="6">
        <f>G445*7%</f>
        <v>0</v>
      </c>
      <c r="I445" s="6">
        <f>G445+H445</f>
        <v>0</v>
      </c>
      <c r="J445" s="18">
        <v>18</v>
      </c>
      <c r="K445" s="7">
        <f>I445*J445</f>
        <v>0</v>
      </c>
      <c r="L445" s="5"/>
      <c r="Q445" s="9">
        <f>N445*P445</f>
        <v>0</v>
      </c>
      <c r="R445" s="8">
        <f>G445*6</f>
        <v>0</v>
      </c>
      <c r="S445" s="8">
        <f>+R445+Q445+K445</f>
        <v>0</v>
      </c>
      <c r="U445" s="8" t="e">
        <f>T445/C445</f>
        <v>#DIV/0!</v>
      </c>
      <c r="X445" s="17" t="e">
        <f>U445*1.8</f>
        <v>#DIV/0!</v>
      </c>
      <c r="Y445" s="18">
        <v>0</v>
      </c>
      <c r="Z445" s="18">
        <f>Y445*8</f>
        <v>0</v>
      </c>
      <c r="AA445" s="18">
        <f>Y445*3.5</f>
        <v>0</v>
      </c>
      <c r="AB445" s="18">
        <f>Y445*0.9</f>
        <v>0</v>
      </c>
    </row>
    <row r="447" spans="1:28" s="17" customFormat="1" x14ac:dyDescent="0.25">
      <c r="A447" s="17">
        <v>150</v>
      </c>
      <c r="B447" s="17">
        <v>10</v>
      </c>
      <c r="C447" s="17">
        <v>1</v>
      </c>
      <c r="D447" s="17" t="s">
        <v>616</v>
      </c>
      <c r="E447" s="17" t="s">
        <v>691</v>
      </c>
      <c r="F447" s="17">
        <v>2</v>
      </c>
      <c r="G447" s="10">
        <f>+F447-O447/5</f>
        <v>1.7</v>
      </c>
      <c r="H447" s="11">
        <f>G447*7%</f>
        <v>0.11900000000000001</v>
      </c>
      <c r="I447" s="11">
        <f>G447+H447</f>
        <v>1.819</v>
      </c>
      <c r="J447" s="17">
        <v>18</v>
      </c>
      <c r="K447" s="7">
        <f>I447*J447</f>
        <v>32.741999999999997</v>
      </c>
      <c r="L447" s="10" t="s">
        <v>673</v>
      </c>
      <c r="M447" s="17">
        <v>2</v>
      </c>
      <c r="N447" s="17">
        <v>1.5</v>
      </c>
      <c r="O447" s="13">
        <v>1.5</v>
      </c>
      <c r="P447" s="13">
        <v>300</v>
      </c>
      <c r="Q447" s="9">
        <f>N447*P447</f>
        <v>450</v>
      </c>
      <c r="R447" s="7">
        <f>G447*13</f>
        <v>22.099999999999998</v>
      </c>
      <c r="S447" s="7">
        <f>+R447+Q447+K447</f>
        <v>504.84200000000004</v>
      </c>
      <c r="T447" s="7">
        <f>S447+S448</f>
        <v>504.84200000000004</v>
      </c>
      <c r="U447" s="7">
        <f>T447/C447</f>
        <v>504.84200000000004</v>
      </c>
      <c r="X447" s="17">
        <f>U447*1.8</f>
        <v>908.71560000000011</v>
      </c>
      <c r="Y447" s="17">
        <v>909</v>
      </c>
      <c r="Z447" s="17">
        <f>Y447*8</f>
        <v>7272</v>
      </c>
      <c r="AA447" s="17">
        <f>Y447*3.5</f>
        <v>3181.5</v>
      </c>
      <c r="AB447" s="17">
        <f>Y447*0.9</f>
        <v>818.1</v>
      </c>
    </row>
    <row r="448" spans="1:28" s="18" customFormat="1" x14ac:dyDescent="0.25">
      <c r="E448" s="17"/>
      <c r="G448" s="5">
        <f>+F448-O448/5</f>
        <v>0</v>
      </c>
      <c r="H448" s="6">
        <f>G448*7%</f>
        <v>0</v>
      </c>
      <c r="I448" s="6">
        <f>G448+H448</f>
        <v>0</v>
      </c>
      <c r="J448" s="18">
        <v>18</v>
      </c>
      <c r="K448" s="7">
        <f>I448*J448</f>
        <v>0</v>
      </c>
      <c r="L448" s="5"/>
      <c r="Q448" s="9">
        <f>N448*P448</f>
        <v>0</v>
      </c>
      <c r="R448" s="8">
        <f>G448*6</f>
        <v>0</v>
      </c>
      <c r="S448" s="8">
        <f>+R448+Q448+K448</f>
        <v>0</v>
      </c>
      <c r="U448" s="8" t="e">
        <f>T448/C448</f>
        <v>#DIV/0!</v>
      </c>
      <c r="X448" s="17" t="e">
        <f>U448*1.8</f>
        <v>#DIV/0!</v>
      </c>
      <c r="Y448" s="18">
        <v>0</v>
      </c>
      <c r="Z448" s="18">
        <f>Y448*8</f>
        <v>0</v>
      </c>
      <c r="AA448" s="18">
        <f>Y448*3.5</f>
        <v>0</v>
      </c>
      <c r="AB448" s="18">
        <f>Y448*0.9</f>
        <v>0</v>
      </c>
    </row>
    <row r="449" spans="1:28" s="18" customFormat="1" x14ac:dyDescent="0.25">
      <c r="X449" s="17"/>
    </row>
    <row r="450" spans="1:28" s="17" customFormat="1" x14ac:dyDescent="0.25">
      <c r="A450" s="17">
        <v>151</v>
      </c>
      <c r="B450" s="17">
        <v>10</v>
      </c>
      <c r="C450" s="17">
        <v>1</v>
      </c>
      <c r="D450" s="17" t="s">
        <v>616</v>
      </c>
      <c r="E450" s="17" t="s">
        <v>682</v>
      </c>
      <c r="F450" s="17">
        <v>2</v>
      </c>
      <c r="G450" s="10">
        <f>+F450-O450/5</f>
        <v>1.6</v>
      </c>
      <c r="H450" s="11">
        <f>G450*7%</f>
        <v>0.11200000000000002</v>
      </c>
      <c r="I450" s="11">
        <f>G450+H450</f>
        <v>1.7120000000000002</v>
      </c>
      <c r="J450" s="17">
        <v>18</v>
      </c>
      <c r="K450" s="7">
        <f>I450*J450</f>
        <v>30.816000000000003</v>
      </c>
      <c r="L450" s="10" t="s">
        <v>673</v>
      </c>
      <c r="M450" s="17">
        <v>2</v>
      </c>
      <c r="N450" s="17">
        <v>2</v>
      </c>
      <c r="O450" s="13">
        <v>2</v>
      </c>
      <c r="P450" s="13">
        <v>375</v>
      </c>
      <c r="Q450" s="9">
        <f>N450*P450</f>
        <v>750</v>
      </c>
      <c r="R450" s="7">
        <f>G450*13</f>
        <v>20.8</v>
      </c>
      <c r="S450" s="7">
        <f>+R450+Q450+K450</f>
        <v>801.61599999999999</v>
      </c>
      <c r="T450" s="7">
        <f>S450+S451</f>
        <v>801.61599999999999</v>
      </c>
      <c r="U450" s="7">
        <f>T450/C450</f>
        <v>801.61599999999999</v>
      </c>
      <c r="X450" s="17">
        <f>U450*1.65</f>
        <v>1322.6663999999998</v>
      </c>
      <c r="Y450" s="17">
        <v>1319</v>
      </c>
      <c r="Z450" s="17">
        <f>Y450*8</f>
        <v>10552</v>
      </c>
      <c r="AA450" s="17">
        <f>Y450*3.5</f>
        <v>4616.5</v>
      </c>
      <c r="AB450" s="17">
        <f>Y450*0.9</f>
        <v>1187.1000000000001</v>
      </c>
    </row>
    <row r="451" spans="1:28" s="18" customFormat="1" x14ac:dyDescent="0.25">
      <c r="E451" s="17"/>
      <c r="G451" s="5">
        <f>+F451-O451/5</f>
        <v>0</v>
      </c>
      <c r="H451" s="6">
        <f>G451*7%</f>
        <v>0</v>
      </c>
      <c r="I451" s="6">
        <f>G451+H451</f>
        <v>0</v>
      </c>
      <c r="J451" s="18">
        <v>18</v>
      </c>
      <c r="K451" s="7">
        <f>I451*J451</f>
        <v>0</v>
      </c>
      <c r="L451" s="5"/>
      <c r="Q451" s="9">
        <f>N451*P451</f>
        <v>0</v>
      </c>
      <c r="R451" s="8">
        <f>G451*6</f>
        <v>0</v>
      </c>
      <c r="S451" s="8">
        <f>+R451+Q451+K451</f>
        <v>0</v>
      </c>
      <c r="U451" s="8" t="e">
        <f>T451/C451</f>
        <v>#DIV/0!</v>
      </c>
      <c r="X451" s="17" t="e">
        <f>U451*1.8</f>
        <v>#DIV/0!</v>
      </c>
      <c r="Y451" s="18">
        <v>0</v>
      </c>
      <c r="Z451" s="18">
        <f>Y451*8</f>
        <v>0</v>
      </c>
      <c r="AA451" s="18">
        <f>Y451*3.5</f>
        <v>0</v>
      </c>
      <c r="AB451" s="18">
        <f>Y451*0.9</f>
        <v>0</v>
      </c>
    </row>
    <row r="452" spans="1:28" s="18" customFormat="1" x14ac:dyDescent="0.25">
      <c r="E452" s="17"/>
      <c r="G452" s="15"/>
      <c r="H452" s="27"/>
      <c r="I452" s="27"/>
      <c r="K452" s="28"/>
      <c r="L452" s="15"/>
      <c r="Q452" s="28"/>
      <c r="R452" s="29"/>
      <c r="S452" s="29"/>
      <c r="U452" s="29"/>
      <c r="X452" s="17"/>
    </row>
    <row r="453" spans="1:28" s="42" customFormat="1" x14ac:dyDescent="0.25">
      <c r="A453" s="42">
        <v>152</v>
      </c>
      <c r="B453" s="42">
        <v>14</v>
      </c>
      <c r="C453" s="42">
        <v>1</v>
      </c>
      <c r="D453" s="42" t="s">
        <v>616</v>
      </c>
      <c r="E453" s="42" t="s">
        <v>683</v>
      </c>
      <c r="F453" s="42">
        <v>2</v>
      </c>
      <c r="G453" s="43">
        <f>+F453-O453/5</f>
        <v>1.95</v>
      </c>
      <c r="H453" s="44">
        <f>G453*7%</f>
        <v>0.13650000000000001</v>
      </c>
      <c r="I453" s="44">
        <f>G453+H453</f>
        <v>2.0865</v>
      </c>
      <c r="J453" s="42">
        <v>27</v>
      </c>
      <c r="K453" s="45">
        <f>I453*J453</f>
        <v>56.335500000000003</v>
      </c>
      <c r="L453" s="43" t="s">
        <v>673</v>
      </c>
      <c r="M453" s="42">
        <v>2</v>
      </c>
      <c r="N453" s="42">
        <v>0.25</v>
      </c>
      <c r="O453" s="46">
        <v>0.25</v>
      </c>
      <c r="P453" s="46">
        <v>150</v>
      </c>
      <c r="Q453" s="47">
        <f>N453*P453</f>
        <v>37.5</v>
      </c>
      <c r="R453" s="45">
        <f>G453*13</f>
        <v>25.349999999999998</v>
      </c>
      <c r="S453" s="45">
        <f>+R453+Q453+K453</f>
        <v>119.18549999999999</v>
      </c>
      <c r="T453" s="45">
        <f>S453+S454</f>
        <v>119.18549999999999</v>
      </c>
      <c r="U453" s="45">
        <f>T453/C453</f>
        <v>119.18549999999999</v>
      </c>
      <c r="X453" s="17">
        <f>U453*1.8</f>
        <v>214.53389999999999</v>
      </c>
      <c r="Y453" s="42">
        <v>209</v>
      </c>
      <c r="Z453" s="42">
        <f>Y453*8</f>
        <v>1672</v>
      </c>
      <c r="AA453" s="42">
        <f>Y453*3.5</f>
        <v>731.5</v>
      </c>
      <c r="AB453" s="42">
        <f>Y453*0.9</f>
        <v>188.1</v>
      </c>
    </row>
    <row r="454" spans="1:28" s="18" customFormat="1" x14ac:dyDescent="0.25">
      <c r="E454" s="17"/>
      <c r="G454" s="5">
        <f>+F454-O454/5</f>
        <v>0</v>
      </c>
      <c r="H454" s="6">
        <f>G454*7%</f>
        <v>0</v>
      </c>
      <c r="I454" s="6">
        <f>G454+H454</f>
        <v>0</v>
      </c>
      <c r="J454" s="18">
        <v>27</v>
      </c>
      <c r="K454" s="7">
        <f>I454*J454</f>
        <v>0</v>
      </c>
      <c r="L454" s="5"/>
      <c r="Q454" s="9">
        <f>N454*P454</f>
        <v>0</v>
      </c>
      <c r="R454" s="8">
        <f>G454*6</f>
        <v>0</v>
      </c>
      <c r="S454" s="8">
        <f>+R454+Q454+K454</f>
        <v>0</v>
      </c>
      <c r="U454" s="8" t="e">
        <f>T454/C454</f>
        <v>#DIV/0!</v>
      </c>
      <c r="X454" s="17" t="e">
        <f>U454*1.8</f>
        <v>#DIV/0!</v>
      </c>
      <c r="Y454" s="18">
        <v>0</v>
      </c>
      <c r="Z454" s="18">
        <f>Y454*8</f>
        <v>0</v>
      </c>
      <c r="AA454" s="18">
        <f>Y454*3.5</f>
        <v>0</v>
      </c>
      <c r="AB454" s="18">
        <f>Y454*0.9</f>
        <v>0</v>
      </c>
    </row>
    <row r="455" spans="1:28" x14ac:dyDescent="0.25">
      <c r="A455" s="18"/>
    </row>
    <row r="456" spans="1:28" s="17" customFormat="1" x14ac:dyDescent="0.25">
      <c r="A456" s="17">
        <v>153</v>
      </c>
      <c r="B456" s="17">
        <v>14</v>
      </c>
      <c r="C456" s="17">
        <v>1</v>
      </c>
      <c r="D456" s="17" t="s">
        <v>616</v>
      </c>
      <c r="E456" s="17" t="s">
        <v>684</v>
      </c>
      <c r="F456" s="17">
        <v>2</v>
      </c>
      <c r="G456" s="10">
        <f>+F456-O456/5</f>
        <v>1.9</v>
      </c>
      <c r="H456" s="11">
        <f>G456*7%</f>
        <v>0.13300000000000001</v>
      </c>
      <c r="I456" s="11">
        <f>G456+H456</f>
        <v>2.0329999999999999</v>
      </c>
      <c r="J456" s="17">
        <v>27</v>
      </c>
      <c r="K456" s="7">
        <f>I456*J456</f>
        <v>54.890999999999998</v>
      </c>
      <c r="L456" s="10" t="s">
        <v>673</v>
      </c>
      <c r="M456" s="17">
        <v>2</v>
      </c>
      <c r="N456" s="17">
        <v>0.5</v>
      </c>
      <c r="O456" s="13">
        <v>0.5</v>
      </c>
      <c r="P456" s="13">
        <v>185</v>
      </c>
      <c r="Q456" s="9">
        <f>N456*P456</f>
        <v>92.5</v>
      </c>
      <c r="R456" s="7">
        <f>G456*13</f>
        <v>24.7</v>
      </c>
      <c r="S456" s="7">
        <f>+R456+Q456+K456</f>
        <v>172.09100000000001</v>
      </c>
      <c r="T456" s="7">
        <f>S456+S457</f>
        <v>172.09100000000001</v>
      </c>
      <c r="U456" s="7">
        <f>T456/C456</f>
        <v>172.09100000000001</v>
      </c>
      <c r="X456" s="17">
        <f>U456*1.8</f>
        <v>309.7638</v>
      </c>
      <c r="Y456" s="17">
        <v>309</v>
      </c>
      <c r="Z456" s="17">
        <f>Y456*8</f>
        <v>2472</v>
      </c>
      <c r="AA456" s="17">
        <f>Y456*3.5</f>
        <v>1081.5</v>
      </c>
      <c r="AB456" s="17">
        <f>Y456*0.9</f>
        <v>278.10000000000002</v>
      </c>
    </row>
    <row r="457" spans="1:28" s="18" customFormat="1" x14ac:dyDescent="0.25">
      <c r="E457" s="17"/>
      <c r="G457" s="5">
        <f>+F457-O457/5</f>
        <v>0</v>
      </c>
      <c r="H457" s="6">
        <f>G457*7%</f>
        <v>0</v>
      </c>
      <c r="I457" s="6">
        <f>G457+H457</f>
        <v>0</v>
      </c>
      <c r="J457" s="18">
        <v>27</v>
      </c>
      <c r="K457" s="7">
        <f>I457*J457</f>
        <v>0</v>
      </c>
      <c r="L457" s="5"/>
      <c r="Q457" s="9">
        <f>N457*P457</f>
        <v>0</v>
      </c>
      <c r="R457" s="8">
        <f>G457*6</f>
        <v>0</v>
      </c>
      <c r="S457" s="8">
        <f>+R457+Q457+K457</f>
        <v>0</v>
      </c>
      <c r="U457" s="8" t="e">
        <f>T457/C457</f>
        <v>#DIV/0!</v>
      </c>
      <c r="X457" s="17" t="e">
        <f>U457*1.8</f>
        <v>#DIV/0!</v>
      </c>
      <c r="Y457" s="18">
        <v>0</v>
      </c>
      <c r="Z457" s="18">
        <f>Y457*8</f>
        <v>0</v>
      </c>
      <c r="AA457" s="18">
        <f>Y457*3.5</f>
        <v>0</v>
      </c>
      <c r="AB457" s="18">
        <f>Y457*0.9</f>
        <v>0</v>
      </c>
    </row>
    <row r="459" spans="1:28" s="17" customFormat="1" x14ac:dyDescent="0.25">
      <c r="A459" s="17">
        <v>154</v>
      </c>
      <c r="B459" s="17">
        <v>14</v>
      </c>
      <c r="C459" s="17">
        <v>1</v>
      </c>
      <c r="D459" s="17" t="s">
        <v>616</v>
      </c>
      <c r="E459" s="17" t="s">
        <v>685</v>
      </c>
      <c r="F459" s="17">
        <v>2</v>
      </c>
      <c r="G459" s="10">
        <f>+F459-O459/5</f>
        <v>1.8</v>
      </c>
      <c r="H459" s="11">
        <f>G459*7%</f>
        <v>0.12600000000000003</v>
      </c>
      <c r="I459" s="11">
        <f>G459+H459</f>
        <v>1.9260000000000002</v>
      </c>
      <c r="J459" s="17">
        <v>27</v>
      </c>
      <c r="K459" s="7">
        <f>I459*J459</f>
        <v>52.002000000000002</v>
      </c>
      <c r="L459" s="10" t="s">
        <v>673</v>
      </c>
      <c r="M459" s="17">
        <v>2</v>
      </c>
      <c r="N459" s="17">
        <v>1</v>
      </c>
      <c r="O459" s="13">
        <v>1</v>
      </c>
      <c r="P459" s="13">
        <v>260</v>
      </c>
      <c r="Q459" s="9">
        <f>N459*P459</f>
        <v>260</v>
      </c>
      <c r="R459" s="7">
        <f>G459*13</f>
        <v>23.400000000000002</v>
      </c>
      <c r="S459" s="7">
        <f>+R459+Q459+K459</f>
        <v>335.40199999999999</v>
      </c>
      <c r="T459" s="7">
        <f>S459+S460</f>
        <v>335.40199999999999</v>
      </c>
      <c r="U459" s="7">
        <f>T459/C459</f>
        <v>335.40199999999999</v>
      </c>
      <c r="X459" s="17">
        <f>U459*1.8</f>
        <v>603.72360000000003</v>
      </c>
      <c r="Y459" s="17">
        <v>599</v>
      </c>
      <c r="Z459" s="17">
        <f>Y459*8</f>
        <v>4792</v>
      </c>
      <c r="AA459" s="17">
        <f>Y459*3.5</f>
        <v>2096.5</v>
      </c>
      <c r="AB459" s="17">
        <f>Y459*0.9</f>
        <v>539.1</v>
      </c>
    </row>
    <row r="460" spans="1:28" s="18" customFormat="1" x14ac:dyDescent="0.25">
      <c r="E460" s="17"/>
      <c r="G460" s="5">
        <f>+F460-O460/5</f>
        <v>0</v>
      </c>
      <c r="H460" s="6">
        <f>G460*7%</f>
        <v>0</v>
      </c>
      <c r="I460" s="6">
        <f>G460+H460</f>
        <v>0</v>
      </c>
      <c r="J460" s="18">
        <v>27</v>
      </c>
      <c r="K460" s="7">
        <f>I460*J460</f>
        <v>0</v>
      </c>
      <c r="L460" s="5"/>
      <c r="Q460" s="9">
        <f>N460*P460</f>
        <v>0</v>
      </c>
      <c r="R460" s="8">
        <f>G460*6</f>
        <v>0</v>
      </c>
      <c r="S460" s="8">
        <f>+R460+Q460+K460</f>
        <v>0</v>
      </c>
      <c r="U460" s="8" t="e">
        <f>T460/C460</f>
        <v>#DIV/0!</v>
      </c>
      <c r="X460" s="17" t="e">
        <f>U460*1.8</f>
        <v>#DIV/0!</v>
      </c>
      <c r="Y460" s="18">
        <v>0</v>
      </c>
      <c r="Z460" s="18">
        <f>Y460*8</f>
        <v>0</v>
      </c>
      <c r="AA460" s="18">
        <f>Y460*3.5</f>
        <v>0</v>
      </c>
      <c r="AB460" s="18">
        <f>Y460*0.9</f>
        <v>0</v>
      </c>
    </row>
    <row r="462" spans="1:28" s="17" customFormat="1" x14ac:dyDescent="0.25">
      <c r="A462" s="17">
        <v>155</v>
      </c>
      <c r="B462" s="17">
        <v>14</v>
      </c>
      <c r="C462" s="17">
        <v>1</v>
      </c>
      <c r="D462" s="17" t="s">
        <v>616</v>
      </c>
      <c r="E462" s="17" t="s">
        <v>692</v>
      </c>
      <c r="F462" s="17">
        <v>2</v>
      </c>
      <c r="G462" s="10">
        <f>+F462-O462/5</f>
        <v>1.7</v>
      </c>
      <c r="H462" s="11">
        <f>G462*7%</f>
        <v>0.11900000000000001</v>
      </c>
      <c r="I462" s="11">
        <f>G462+H462</f>
        <v>1.819</v>
      </c>
      <c r="J462" s="17">
        <v>27</v>
      </c>
      <c r="K462" s="7">
        <f>I462*J462</f>
        <v>49.113</v>
      </c>
      <c r="L462" s="10" t="s">
        <v>673</v>
      </c>
      <c r="M462" s="17">
        <v>2</v>
      </c>
      <c r="N462" s="17">
        <v>1.5</v>
      </c>
      <c r="O462" s="13">
        <v>1.5</v>
      </c>
      <c r="P462" s="13">
        <v>300</v>
      </c>
      <c r="Q462" s="9">
        <f>N462*P462</f>
        <v>450</v>
      </c>
      <c r="R462" s="7">
        <f>G462*13</f>
        <v>22.099999999999998</v>
      </c>
      <c r="S462" s="7">
        <f>+R462+Q462+K462</f>
        <v>521.21299999999997</v>
      </c>
      <c r="T462" s="7">
        <f>S462+S463</f>
        <v>521.21299999999997</v>
      </c>
      <c r="U462" s="7">
        <f>T462/C462</f>
        <v>521.21299999999997</v>
      </c>
      <c r="X462" s="17">
        <f>U462*1.8</f>
        <v>938.18340000000001</v>
      </c>
      <c r="Y462" s="17">
        <v>939</v>
      </c>
      <c r="Z462" s="17">
        <f>Y462*8</f>
        <v>7512</v>
      </c>
      <c r="AA462" s="17">
        <f>Y462*3.5</f>
        <v>3286.5</v>
      </c>
      <c r="AB462" s="17">
        <f>Y462*0.9</f>
        <v>845.1</v>
      </c>
    </row>
    <row r="463" spans="1:28" s="18" customFormat="1" x14ac:dyDescent="0.25">
      <c r="E463" s="17"/>
      <c r="G463" s="5">
        <f>+F463-O463/5</f>
        <v>0</v>
      </c>
      <c r="H463" s="6">
        <f>G463*7%</f>
        <v>0</v>
      </c>
      <c r="I463" s="6">
        <f>G463+H463</f>
        <v>0</v>
      </c>
      <c r="J463" s="18">
        <v>27</v>
      </c>
      <c r="K463" s="7">
        <f>I463*J463</f>
        <v>0</v>
      </c>
      <c r="L463" s="5"/>
      <c r="Q463" s="9">
        <f>N463*P463</f>
        <v>0</v>
      </c>
      <c r="R463" s="8">
        <f>G463*6</f>
        <v>0</v>
      </c>
      <c r="S463" s="8">
        <f>+R463+Q463+K463</f>
        <v>0</v>
      </c>
      <c r="U463" s="8" t="e">
        <f>T463/C463</f>
        <v>#DIV/0!</v>
      </c>
      <c r="X463" s="17" t="e">
        <f>U463*1.8</f>
        <v>#DIV/0!</v>
      </c>
      <c r="Y463" s="18">
        <v>0</v>
      </c>
      <c r="Z463" s="18">
        <f>Y463*8</f>
        <v>0</v>
      </c>
      <c r="AA463" s="18">
        <f>Y463*3.5</f>
        <v>0</v>
      </c>
      <c r="AB463" s="18">
        <f>Y463*0.9</f>
        <v>0</v>
      </c>
    </row>
    <row r="464" spans="1:28" s="18" customFormat="1" x14ac:dyDescent="0.25">
      <c r="X464" s="17"/>
    </row>
    <row r="465" spans="1:28" s="17" customFormat="1" x14ac:dyDescent="0.25">
      <c r="A465" s="17">
        <v>156</v>
      </c>
      <c r="B465" s="17">
        <v>14</v>
      </c>
      <c r="C465" s="17">
        <v>1</v>
      </c>
      <c r="D465" s="17" t="s">
        <v>616</v>
      </c>
      <c r="E465" s="17" t="s">
        <v>686</v>
      </c>
      <c r="F465" s="17">
        <v>2</v>
      </c>
      <c r="G465" s="10">
        <f>+F465-O465/5</f>
        <v>1.6</v>
      </c>
      <c r="H465" s="11">
        <f>G465*7%</f>
        <v>0.11200000000000002</v>
      </c>
      <c r="I465" s="11">
        <f>G465+H465</f>
        <v>1.7120000000000002</v>
      </c>
      <c r="J465" s="17">
        <v>27</v>
      </c>
      <c r="K465" s="7">
        <f>I465*J465</f>
        <v>46.224000000000004</v>
      </c>
      <c r="L465" s="10" t="s">
        <v>673</v>
      </c>
      <c r="M465" s="17">
        <v>2</v>
      </c>
      <c r="N465" s="17">
        <v>2</v>
      </c>
      <c r="O465" s="13">
        <v>2</v>
      </c>
      <c r="P465" s="13">
        <v>375</v>
      </c>
      <c r="Q465" s="9">
        <f>N465*P465</f>
        <v>750</v>
      </c>
      <c r="R465" s="7">
        <f>G465*13</f>
        <v>20.8</v>
      </c>
      <c r="S465" s="7">
        <f>+R465+Q465+K465</f>
        <v>817.024</v>
      </c>
      <c r="T465" s="7">
        <f>S465+S466</f>
        <v>817.024</v>
      </c>
      <c r="U465" s="7">
        <f>T465/C465</f>
        <v>817.024</v>
      </c>
      <c r="X465" s="17">
        <f>U465*1.65</f>
        <v>1348.0896</v>
      </c>
      <c r="Y465" s="17">
        <v>1349</v>
      </c>
      <c r="Z465" s="17">
        <f>Y465*8</f>
        <v>10792</v>
      </c>
      <c r="AA465" s="17">
        <f>Y465*3.5</f>
        <v>4721.5</v>
      </c>
      <c r="AB465" s="17">
        <f>Y465*0.9</f>
        <v>1214.1000000000001</v>
      </c>
    </row>
    <row r="466" spans="1:28" s="18" customFormat="1" x14ac:dyDescent="0.25">
      <c r="E466" s="17"/>
      <c r="G466" s="5">
        <f>+F466-O466/5</f>
        <v>0</v>
      </c>
      <c r="H466" s="6">
        <f>G466*7%</f>
        <v>0</v>
      </c>
      <c r="I466" s="6">
        <f>G466+H466</f>
        <v>0</v>
      </c>
      <c r="J466" s="18">
        <v>27</v>
      </c>
      <c r="K466" s="7">
        <f>I466*J466</f>
        <v>0</v>
      </c>
      <c r="L466" s="5"/>
      <c r="Q466" s="9">
        <f>N466*P466</f>
        <v>0</v>
      </c>
      <c r="R466" s="8">
        <f>G466*6</f>
        <v>0</v>
      </c>
      <c r="S466" s="8">
        <f>+R466+Q466+K466</f>
        <v>0</v>
      </c>
      <c r="U466" s="8" t="e">
        <f>T466/C466</f>
        <v>#DIV/0!</v>
      </c>
      <c r="X466" s="17" t="e">
        <f>U466*1.8</f>
        <v>#DIV/0!</v>
      </c>
      <c r="Y466" s="18">
        <v>0</v>
      </c>
      <c r="Z466" s="18">
        <f>Y466*8</f>
        <v>0</v>
      </c>
      <c r="AA466" s="18">
        <f>Y466*3.5</f>
        <v>0</v>
      </c>
      <c r="AB466" s="18">
        <f>Y466*0.9</f>
        <v>0</v>
      </c>
    </row>
    <row r="467" spans="1:28" s="18" customFormat="1" x14ac:dyDescent="0.25">
      <c r="E467" s="17"/>
      <c r="G467" s="15"/>
      <c r="H467" s="27"/>
      <c r="I467" s="27"/>
      <c r="K467" s="28"/>
      <c r="L467" s="15"/>
      <c r="Q467" s="28"/>
      <c r="R467" s="29"/>
      <c r="S467" s="29"/>
      <c r="U467" s="29"/>
      <c r="X467" s="17"/>
    </row>
    <row r="468" spans="1:28" s="19" customFormat="1" x14ac:dyDescent="0.25">
      <c r="A468" s="19">
        <v>157</v>
      </c>
      <c r="B468" s="19">
        <v>18</v>
      </c>
      <c r="C468" s="19">
        <v>1</v>
      </c>
      <c r="D468" s="19" t="s">
        <v>616</v>
      </c>
      <c r="E468" s="19" t="s">
        <v>687</v>
      </c>
      <c r="F468" s="19">
        <v>2</v>
      </c>
      <c r="G468" s="99">
        <f>+F468-O468/5</f>
        <v>1.95</v>
      </c>
      <c r="H468" s="100">
        <f>G468*7%</f>
        <v>0.13650000000000001</v>
      </c>
      <c r="I468" s="100">
        <f>G468+H468</f>
        <v>2.0865</v>
      </c>
      <c r="J468" s="19">
        <v>32</v>
      </c>
      <c r="K468" s="101">
        <f>I468*J468</f>
        <v>66.768000000000001</v>
      </c>
      <c r="L468" s="99" t="s">
        <v>673</v>
      </c>
      <c r="M468" s="19">
        <v>2</v>
      </c>
      <c r="N468" s="19">
        <v>0.25</v>
      </c>
      <c r="O468" s="102">
        <v>0.25</v>
      </c>
      <c r="P468" s="102">
        <v>150</v>
      </c>
      <c r="Q468" s="103">
        <f>N468*P468</f>
        <v>37.5</v>
      </c>
      <c r="R468" s="101">
        <f>G468*13</f>
        <v>25.349999999999998</v>
      </c>
      <c r="S468" s="101">
        <f>+R468+Q468+K468</f>
        <v>129.61799999999999</v>
      </c>
      <c r="T468" s="101">
        <f>S468+S469</f>
        <v>129.61799999999999</v>
      </c>
      <c r="U468" s="101">
        <f>T468/C468</f>
        <v>129.61799999999999</v>
      </c>
      <c r="X468" s="19">
        <f>U468*1.8</f>
        <v>233.3124</v>
      </c>
      <c r="Y468" s="19">
        <v>229</v>
      </c>
      <c r="Z468" s="19">
        <f>Y468*8</f>
        <v>1832</v>
      </c>
      <c r="AA468" s="19">
        <f>Y468*3.5</f>
        <v>801.5</v>
      </c>
      <c r="AB468" s="19">
        <f>Y468*0.9</f>
        <v>206.1</v>
      </c>
    </row>
    <row r="469" spans="1:28" s="18" customFormat="1" x14ac:dyDescent="0.25">
      <c r="E469" s="17"/>
      <c r="G469" s="5">
        <f>+F469-O469/5</f>
        <v>0</v>
      </c>
      <c r="H469" s="6">
        <f>G469*7%</f>
        <v>0</v>
      </c>
      <c r="I469" s="6">
        <f>G469+H469</f>
        <v>0</v>
      </c>
      <c r="J469" s="18">
        <v>32</v>
      </c>
      <c r="K469" s="7">
        <f>I469*J469</f>
        <v>0</v>
      </c>
      <c r="L469" s="5"/>
      <c r="Q469" s="9">
        <f>N469*P469</f>
        <v>0</v>
      </c>
      <c r="R469" s="8">
        <f>G469*6</f>
        <v>0</v>
      </c>
      <c r="S469" s="8">
        <f>+R469+Q469+K469</f>
        <v>0</v>
      </c>
      <c r="U469" s="8" t="e">
        <f>T469/C469</f>
        <v>#DIV/0!</v>
      </c>
      <c r="X469" s="17" t="e">
        <f>U469*1.8</f>
        <v>#DIV/0!</v>
      </c>
      <c r="Y469" s="18">
        <v>0</v>
      </c>
      <c r="Z469" s="18">
        <f>Y469*8</f>
        <v>0</v>
      </c>
      <c r="AA469" s="18">
        <f>Y469*3.5</f>
        <v>0</v>
      </c>
      <c r="AB469" s="18">
        <f>Y469*0.9</f>
        <v>0</v>
      </c>
    </row>
    <row r="470" spans="1:28" s="18" customFormat="1" x14ac:dyDescent="0.25">
      <c r="X470" s="17"/>
    </row>
    <row r="471" spans="1:28" s="17" customFormat="1" x14ac:dyDescent="0.25">
      <c r="A471" s="31">
        <v>158</v>
      </c>
      <c r="B471" s="17">
        <v>18</v>
      </c>
      <c r="C471" s="17">
        <v>1</v>
      </c>
      <c r="D471" s="17" t="s">
        <v>616</v>
      </c>
      <c r="E471" s="17" t="s">
        <v>688</v>
      </c>
      <c r="F471" s="17">
        <v>2</v>
      </c>
      <c r="G471" s="10">
        <f>+F471-O471/5</f>
        <v>1.9</v>
      </c>
      <c r="H471" s="11">
        <f>G471*7%</f>
        <v>0.13300000000000001</v>
      </c>
      <c r="I471" s="11">
        <f>G471+H471</f>
        <v>2.0329999999999999</v>
      </c>
      <c r="J471" s="17">
        <v>32</v>
      </c>
      <c r="K471" s="7">
        <f>I471*J471</f>
        <v>65.055999999999997</v>
      </c>
      <c r="L471" s="10" t="s">
        <v>673</v>
      </c>
      <c r="M471" s="17">
        <v>2</v>
      </c>
      <c r="N471" s="17">
        <v>0.5</v>
      </c>
      <c r="O471" s="13">
        <v>0.5</v>
      </c>
      <c r="P471" s="13">
        <v>185</v>
      </c>
      <c r="Q471" s="9">
        <f>N471*P471</f>
        <v>92.5</v>
      </c>
      <c r="R471" s="7">
        <f>G471*13</f>
        <v>24.7</v>
      </c>
      <c r="S471" s="7">
        <f>+R471+Q471+K471</f>
        <v>182.256</v>
      </c>
      <c r="T471" s="7">
        <f>S471+S472</f>
        <v>182.256</v>
      </c>
      <c r="U471" s="7">
        <f>T471/C471</f>
        <v>182.256</v>
      </c>
      <c r="X471" s="17">
        <f>U471*1.8</f>
        <v>328.06080000000003</v>
      </c>
      <c r="Y471" s="17">
        <v>329</v>
      </c>
      <c r="Z471" s="17">
        <f>Y471*8</f>
        <v>2632</v>
      </c>
      <c r="AA471" s="17">
        <f>Y471*3.5</f>
        <v>1151.5</v>
      </c>
      <c r="AB471" s="17">
        <f>Y471*0.9</f>
        <v>296.10000000000002</v>
      </c>
    </row>
    <row r="472" spans="1:28" s="18" customFormat="1" x14ac:dyDescent="0.25">
      <c r="E472" s="17"/>
      <c r="G472" s="5">
        <f>+F472-O472/5</f>
        <v>0</v>
      </c>
      <c r="H472" s="6">
        <f>G472*7%</f>
        <v>0</v>
      </c>
      <c r="I472" s="6">
        <f>G472+H472</f>
        <v>0</v>
      </c>
      <c r="J472" s="18">
        <v>32</v>
      </c>
      <c r="K472" s="7">
        <f>I472*J472</f>
        <v>0</v>
      </c>
      <c r="L472" s="5"/>
      <c r="Q472" s="9">
        <f>N472*P472</f>
        <v>0</v>
      </c>
      <c r="R472" s="8">
        <f>G472*6</f>
        <v>0</v>
      </c>
      <c r="S472" s="8">
        <f>+R472+Q472+K472</f>
        <v>0</v>
      </c>
      <c r="U472" s="8" t="e">
        <f>T472/C472</f>
        <v>#DIV/0!</v>
      </c>
      <c r="X472" s="17" t="e">
        <f>U472*1.8</f>
        <v>#DIV/0!</v>
      </c>
      <c r="Y472" s="18">
        <v>0</v>
      </c>
      <c r="Z472" s="18">
        <f>Y472*8</f>
        <v>0</v>
      </c>
      <c r="AA472" s="18">
        <f>Y472*3.5</f>
        <v>0</v>
      </c>
      <c r="AB472" s="18">
        <f>Y472*0.9</f>
        <v>0</v>
      </c>
    </row>
    <row r="473" spans="1:28" s="18" customFormat="1" x14ac:dyDescent="0.25">
      <c r="X473" s="17"/>
    </row>
    <row r="474" spans="1:28" s="17" customFormat="1" x14ac:dyDescent="0.25">
      <c r="A474" s="31">
        <v>159</v>
      </c>
      <c r="B474" s="17">
        <v>18</v>
      </c>
      <c r="C474" s="17">
        <v>1</v>
      </c>
      <c r="D474" s="17" t="s">
        <v>616</v>
      </c>
      <c r="E474" s="17" t="s">
        <v>689</v>
      </c>
      <c r="F474" s="17">
        <v>2</v>
      </c>
      <c r="G474" s="10">
        <f>+F474-O474/5</f>
        <v>1.8</v>
      </c>
      <c r="H474" s="11">
        <f>G474*7%</f>
        <v>0.12600000000000003</v>
      </c>
      <c r="I474" s="11">
        <f>G474+H474</f>
        <v>1.9260000000000002</v>
      </c>
      <c r="J474" s="17">
        <v>32</v>
      </c>
      <c r="K474" s="7">
        <f>I474*J474</f>
        <v>61.632000000000005</v>
      </c>
      <c r="L474" s="10" t="s">
        <v>673</v>
      </c>
      <c r="M474" s="17">
        <v>2</v>
      </c>
      <c r="N474" s="17">
        <v>1</v>
      </c>
      <c r="O474" s="13">
        <v>1</v>
      </c>
      <c r="P474" s="13">
        <v>260</v>
      </c>
      <c r="Q474" s="9">
        <f>N474*P474</f>
        <v>260</v>
      </c>
      <c r="R474" s="7">
        <f>G474*13</f>
        <v>23.400000000000002</v>
      </c>
      <c r="S474" s="7">
        <f>+R474+Q474+K474</f>
        <v>345.03199999999998</v>
      </c>
      <c r="T474" s="7">
        <f>S474+S475</f>
        <v>345.03199999999998</v>
      </c>
      <c r="U474" s="7">
        <f>T474/C474</f>
        <v>345.03199999999998</v>
      </c>
      <c r="X474" s="17">
        <f>U474*1.8</f>
        <v>621.05759999999998</v>
      </c>
      <c r="Y474" s="17">
        <v>619</v>
      </c>
      <c r="Z474" s="17">
        <f>Y474*8</f>
        <v>4952</v>
      </c>
      <c r="AA474" s="17">
        <f>Y474*3.5</f>
        <v>2166.5</v>
      </c>
      <c r="AB474" s="17">
        <f>Y474*0.9</f>
        <v>557.1</v>
      </c>
    </row>
    <row r="475" spans="1:28" s="18" customFormat="1" x14ac:dyDescent="0.25">
      <c r="E475" s="17"/>
      <c r="G475" s="5">
        <f>+F475-O475/5</f>
        <v>0</v>
      </c>
      <c r="H475" s="6">
        <f>G475*7%</f>
        <v>0</v>
      </c>
      <c r="I475" s="6">
        <f>G475+H475</f>
        <v>0</v>
      </c>
      <c r="J475" s="18">
        <v>32</v>
      </c>
      <c r="K475" s="7">
        <f>I475*J475</f>
        <v>0</v>
      </c>
      <c r="L475" s="5"/>
      <c r="Q475" s="9">
        <f>N475*P475</f>
        <v>0</v>
      </c>
      <c r="R475" s="8">
        <f>G475*6</f>
        <v>0</v>
      </c>
      <c r="S475" s="8">
        <f>+R475+Q475+K475</f>
        <v>0</v>
      </c>
      <c r="U475" s="8" t="e">
        <f>T475/C475</f>
        <v>#DIV/0!</v>
      </c>
      <c r="X475" s="17" t="e">
        <f>U475*1.8</f>
        <v>#DIV/0!</v>
      </c>
      <c r="Y475" s="18">
        <v>0</v>
      </c>
      <c r="Z475" s="18">
        <f>Y475*8</f>
        <v>0</v>
      </c>
      <c r="AA475" s="18">
        <f>Y475*3.5</f>
        <v>0</v>
      </c>
      <c r="AB475" s="18">
        <f>Y475*0.9</f>
        <v>0</v>
      </c>
    </row>
    <row r="476" spans="1:28" s="18" customFormat="1" x14ac:dyDescent="0.25">
      <c r="X476" s="17"/>
    </row>
    <row r="477" spans="1:28" s="17" customFormat="1" x14ac:dyDescent="0.25">
      <c r="A477" s="31">
        <v>160</v>
      </c>
      <c r="B477" s="17">
        <v>18</v>
      </c>
      <c r="C477" s="17">
        <v>1</v>
      </c>
      <c r="D477" s="17" t="s">
        <v>616</v>
      </c>
      <c r="E477" s="17" t="s">
        <v>693</v>
      </c>
      <c r="F477" s="17">
        <v>2</v>
      </c>
      <c r="G477" s="10">
        <f>+F477-O477/5</f>
        <v>1.7</v>
      </c>
      <c r="H477" s="11">
        <f>G477*7%</f>
        <v>0.11900000000000001</v>
      </c>
      <c r="I477" s="11">
        <f>G477+H477</f>
        <v>1.819</v>
      </c>
      <c r="J477" s="17">
        <v>32</v>
      </c>
      <c r="K477" s="7">
        <f>I477*J477</f>
        <v>58.207999999999998</v>
      </c>
      <c r="L477" s="10" t="s">
        <v>673</v>
      </c>
      <c r="M477" s="17">
        <v>2</v>
      </c>
      <c r="N477" s="17">
        <v>1.5</v>
      </c>
      <c r="O477" s="13">
        <v>1.5</v>
      </c>
      <c r="P477" s="13">
        <v>300</v>
      </c>
      <c r="Q477" s="9">
        <f>N477*P477</f>
        <v>450</v>
      </c>
      <c r="R477" s="7">
        <f>G477*13</f>
        <v>22.099999999999998</v>
      </c>
      <c r="S477" s="7">
        <f>+R477+Q477+K477</f>
        <v>530.30799999999999</v>
      </c>
      <c r="T477" s="7">
        <f>S477+S478</f>
        <v>530.30799999999999</v>
      </c>
      <c r="U477" s="7">
        <f>T477/C477</f>
        <v>530.30799999999999</v>
      </c>
      <c r="X477" s="17">
        <f>U477*1.8</f>
        <v>954.55439999999999</v>
      </c>
      <c r="Y477" s="17">
        <v>949</v>
      </c>
      <c r="Z477" s="17">
        <f>Y477*8</f>
        <v>7592</v>
      </c>
      <c r="AA477" s="17">
        <f>Y477*3.5</f>
        <v>3321.5</v>
      </c>
      <c r="AB477" s="17">
        <f>Y477*0.9</f>
        <v>854.1</v>
      </c>
    </row>
    <row r="478" spans="1:28" s="18" customFormat="1" x14ac:dyDescent="0.25">
      <c r="E478" s="17"/>
      <c r="G478" s="5">
        <f>+F478-O478/5</f>
        <v>0</v>
      </c>
      <c r="H478" s="6">
        <f>G478*7%</f>
        <v>0</v>
      </c>
      <c r="I478" s="6">
        <f>G478+H478</f>
        <v>0</v>
      </c>
      <c r="J478" s="18">
        <v>32</v>
      </c>
      <c r="K478" s="7">
        <f>I478*J478</f>
        <v>0</v>
      </c>
      <c r="L478" s="5"/>
      <c r="Q478" s="9">
        <f>N478*P478</f>
        <v>0</v>
      </c>
      <c r="R478" s="8">
        <f>G478*6</f>
        <v>0</v>
      </c>
      <c r="S478" s="8">
        <f>+R478+Q478+K478</f>
        <v>0</v>
      </c>
      <c r="U478" s="8" t="e">
        <f>T478/C478</f>
        <v>#DIV/0!</v>
      </c>
      <c r="X478" s="17" t="e">
        <f>U478*1.8</f>
        <v>#DIV/0!</v>
      </c>
      <c r="Y478" s="18">
        <v>0</v>
      </c>
      <c r="Z478" s="18">
        <f>Y478*8</f>
        <v>0</v>
      </c>
      <c r="AA478" s="18">
        <f>Y478*3.5</f>
        <v>0</v>
      </c>
      <c r="AB478" s="18">
        <f>Y478*0.9</f>
        <v>0</v>
      </c>
    </row>
    <row r="479" spans="1:28" s="18" customFormat="1" x14ac:dyDescent="0.25">
      <c r="X479" s="17"/>
    </row>
    <row r="480" spans="1:28" s="17" customFormat="1" x14ac:dyDescent="0.25">
      <c r="A480" s="31">
        <v>161</v>
      </c>
      <c r="B480" s="17">
        <v>18</v>
      </c>
      <c r="C480" s="17">
        <v>1</v>
      </c>
      <c r="D480" s="17" t="s">
        <v>616</v>
      </c>
      <c r="E480" s="17" t="s">
        <v>690</v>
      </c>
      <c r="F480" s="17">
        <v>2</v>
      </c>
      <c r="G480" s="10">
        <f>+F480-O480/5</f>
        <v>1.6</v>
      </c>
      <c r="H480" s="11">
        <f>G480*7%</f>
        <v>0.11200000000000002</v>
      </c>
      <c r="I480" s="11">
        <f>G480+H480</f>
        <v>1.7120000000000002</v>
      </c>
      <c r="J480" s="17">
        <v>32</v>
      </c>
      <c r="K480" s="7">
        <f>I480*J480</f>
        <v>54.784000000000006</v>
      </c>
      <c r="L480" s="10" t="s">
        <v>673</v>
      </c>
      <c r="M480" s="17">
        <v>2</v>
      </c>
      <c r="N480" s="17">
        <v>2</v>
      </c>
      <c r="O480" s="13">
        <v>2</v>
      </c>
      <c r="P480" s="13">
        <v>375</v>
      </c>
      <c r="Q480" s="9">
        <f>N480*P480</f>
        <v>750</v>
      </c>
      <c r="R480" s="7">
        <f>G480*13</f>
        <v>20.8</v>
      </c>
      <c r="S480" s="7">
        <f>+R480+Q480+K480</f>
        <v>825.58399999999995</v>
      </c>
      <c r="T480" s="7">
        <f>S480+S481</f>
        <v>825.58399999999995</v>
      </c>
      <c r="U480" s="7">
        <f>T480/C480</f>
        <v>825.58399999999995</v>
      </c>
      <c r="X480" s="17">
        <f>U480*1.65</f>
        <v>1362.2135999999998</v>
      </c>
      <c r="Y480" s="17">
        <v>1359</v>
      </c>
      <c r="Z480" s="17">
        <f>Y480*8</f>
        <v>10872</v>
      </c>
      <c r="AA480" s="17">
        <f>Y480*3.5</f>
        <v>4756.5</v>
      </c>
      <c r="AB480" s="17">
        <f>Y480*0.9</f>
        <v>1223.1000000000001</v>
      </c>
    </row>
    <row r="481" spans="1:28" s="18" customFormat="1" x14ac:dyDescent="0.25">
      <c r="E481" s="17"/>
      <c r="G481" s="5">
        <f>+F481-O481/5</f>
        <v>0</v>
      </c>
      <c r="H481" s="6">
        <f>G481*7%</f>
        <v>0</v>
      </c>
      <c r="I481" s="6">
        <f>G481+H481</f>
        <v>0</v>
      </c>
      <c r="J481" s="18">
        <v>32</v>
      </c>
      <c r="K481" s="7">
        <f>I481*J481</f>
        <v>0</v>
      </c>
      <c r="L481" s="5"/>
      <c r="Q481" s="9">
        <f>N481*P481</f>
        <v>0</v>
      </c>
      <c r="R481" s="8">
        <f>G481*6</f>
        <v>0</v>
      </c>
      <c r="S481" s="8">
        <f>+R481+Q481+K481</f>
        <v>0</v>
      </c>
      <c r="U481" s="8" t="e">
        <f>T481/C481</f>
        <v>#DIV/0!</v>
      </c>
      <c r="X481" s="17" t="e">
        <f>U481*1.8</f>
        <v>#DIV/0!</v>
      </c>
      <c r="Y481" s="18">
        <v>0</v>
      </c>
      <c r="Z481" s="18">
        <f>Y481*8</f>
        <v>0</v>
      </c>
      <c r="AA481" s="18">
        <f>Y481*3.5</f>
        <v>0</v>
      </c>
      <c r="AB481" s="18">
        <f>Y481*0.9</f>
        <v>0</v>
      </c>
    </row>
    <row r="483" spans="1:28" s="42" customFormat="1" x14ac:dyDescent="0.25">
      <c r="A483" s="42">
        <v>162</v>
      </c>
      <c r="B483" s="42">
        <v>925</v>
      </c>
      <c r="C483" s="42">
        <v>1</v>
      </c>
      <c r="D483" s="42" t="s">
        <v>616</v>
      </c>
      <c r="E483" s="42" t="s">
        <v>694</v>
      </c>
      <c r="F483" s="42">
        <v>2</v>
      </c>
      <c r="G483" s="43">
        <f>+F483-O483/5</f>
        <v>1.95</v>
      </c>
      <c r="H483" s="44">
        <f>G483*7%</f>
        <v>0.13650000000000001</v>
      </c>
      <c r="I483" s="44">
        <f>G483+H483</f>
        <v>2.0865</v>
      </c>
      <c r="J483" s="42">
        <v>1</v>
      </c>
      <c r="K483" s="45">
        <f>I483*J483</f>
        <v>2.0865</v>
      </c>
      <c r="L483" s="43" t="s">
        <v>673</v>
      </c>
      <c r="M483" s="42">
        <v>2</v>
      </c>
      <c r="N483" s="42">
        <v>0.25</v>
      </c>
      <c r="O483" s="46">
        <v>0.25</v>
      </c>
      <c r="P483" s="46">
        <v>150</v>
      </c>
      <c r="Q483" s="47">
        <f>N483*P483</f>
        <v>37.5</v>
      </c>
      <c r="R483" s="45">
        <f>G483*6</f>
        <v>11.7</v>
      </c>
      <c r="S483" s="45">
        <f>+R483+Q483+K483</f>
        <v>51.286500000000004</v>
      </c>
      <c r="T483" s="45">
        <f>S483+S484</f>
        <v>51.286500000000004</v>
      </c>
      <c r="U483" s="45">
        <f>T483/C483</f>
        <v>51.286500000000004</v>
      </c>
      <c r="X483" s="42">
        <f>U483*2</f>
        <v>102.57300000000001</v>
      </c>
      <c r="Y483" s="42">
        <v>99</v>
      </c>
      <c r="Z483" s="42">
        <f>Y483*8</f>
        <v>792</v>
      </c>
      <c r="AA483" s="42">
        <f>Y483*3.5</f>
        <v>346.5</v>
      </c>
      <c r="AB483" s="42">
        <f>Y483*0.9</f>
        <v>89.100000000000009</v>
      </c>
    </row>
    <row r="484" spans="1:28" s="18" customFormat="1" x14ac:dyDescent="0.25">
      <c r="E484" s="17"/>
      <c r="G484" s="5">
        <f>+F484-O484/5</f>
        <v>0</v>
      </c>
      <c r="H484" s="6">
        <f>G484*7%</f>
        <v>0</v>
      </c>
      <c r="I484" s="6">
        <f>G484+H484</f>
        <v>0</v>
      </c>
      <c r="J484" s="18">
        <v>1</v>
      </c>
      <c r="K484" s="7">
        <f>I484*J484</f>
        <v>0</v>
      </c>
      <c r="L484" s="5"/>
      <c r="Q484" s="9">
        <f>N484*P484</f>
        <v>0</v>
      </c>
      <c r="R484" s="8">
        <f>G484*6</f>
        <v>0</v>
      </c>
      <c r="S484" s="8">
        <f>+R484+Q484+K484</f>
        <v>0</v>
      </c>
      <c r="U484" s="8" t="e">
        <f>T484/C484</f>
        <v>#DIV/0!</v>
      </c>
      <c r="X484" s="17" t="e">
        <f>U484*1.8</f>
        <v>#DIV/0!</v>
      </c>
      <c r="Y484" s="18">
        <v>0</v>
      </c>
      <c r="Z484" s="18">
        <f>Y484*8</f>
        <v>0</v>
      </c>
      <c r="AA484" s="18">
        <f>Y484*3.5</f>
        <v>0</v>
      </c>
      <c r="AB484" s="18">
        <f>Y484*0.9</f>
        <v>0</v>
      </c>
    </row>
    <row r="485" spans="1:28" s="18" customFormat="1" x14ac:dyDescent="0.25">
      <c r="X485" s="17"/>
    </row>
    <row r="486" spans="1:28" s="17" customFormat="1" x14ac:dyDescent="0.25">
      <c r="A486" s="17">
        <v>163</v>
      </c>
      <c r="B486" s="17">
        <v>925</v>
      </c>
      <c r="C486" s="17">
        <v>1</v>
      </c>
      <c r="D486" s="17" t="s">
        <v>616</v>
      </c>
      <c r="E486" s="17" t="s">
        <v>695</v>
      </c>
      <c r="F486" s="17">
        <v>2</v>
      </c>
      <c r="G486" s="10">
        <f>+F486-O486/5</f>
        <v>1.9</v>
      </c>
      <c r="H486" s="11">
        <f>G486*7%</f>
        <v>0.13300000000000001</v>
      </c>
      <c r="I486" s="11">
        <f>G486+H486</f>
        <v>2.0329999999999999</v>
      </c>
      <c r="J486" s="17">
        <v>1</v>
      </c>
      <c r="K486" s="7">
        <f>I486*J486</f>
        <v>2.0329999999999999</v>
      </c>
      <c r="L486" s="10" t="s">
        <v>673</v>
      </c>
      <c r="M486" s="17">
        <v>2</v>
      </c>
      <c r="N486" s="17">
        <v>0.5</v>
      </c>
      <c r="O486" s="13">
        <v>0.5</v>
      </c>
      <c r="P486" s="13">
        <v>185</v>
      </c>
      <c r="Q486" s="9">
        <f>N486*P486</f>
        <v>92.5</v>
      </c>
      <c r="R486" s="7">
        <f>G486*6</f>
        <v>11.399999999999999</v>
      </c>
      <c r="S486" s="7">
        <f>+R486+Q486+K486</f>
        <v>105.93300000000001</v>
      </c>
      <c r="T486" s="7">
        <f>S486+S487</f>
        <v>105.93300000000001</v>
      </c>
      <c r="U486" s="7">
        <f>T486/C486</f>
        <v>105.93300000000001</v>
      </c>
      <c r="X486" s="17">
        <f>U486*1.8</f>
        <v>190.67940000000002</v>
      </c>
      <c r="Y486" s="17">
        <v>189</v>
      </c>
      <c r="Z486" s="17">
        <f>Y486*8</f>
        <v>1512</v>
      </c>
      <c r="AA486" s="17">
        <f>Y486*3.5</f>
        <v>661.5</v>
      </c>
      <c r="AB486" s="17">
        <f>Y486*0.9</f>
        <v>170.1</v>
      </c>
    </row>
    <row r="487" spans="1:28" s="18" customFormat="1" x14ac:dyDescent="0.25">
      <c r="E487" s="17"/>
      <c r="G487" s="5">
        <f>+F487-O487/5</f>
        <v>0</v>
      </c>
      <c r="H487" s="6">
        <f>G487*7%</f>
        <v>0</v>
      </c>
      <c r="I487" s="6">
        <f>G487+H487</f>
        <v>0</v>
      </c>
      <c r="J487" s="18">
        <v>1</v>
      </c>
      <c r="K487" s="7">
        <f>I487*J487</f>
        <v>0</v>
      </c>
      <c r="L487" s="5"/>
      <c r="Q487" s="9">
        <f>N487*P487</f>
        <v>0</v>
      </c>
      <c r="R487" s="8">
        <f>G487*6</f>
        <v>0</v>
      </c>
      <c r="S487" s="8">
        <f>+R487+Q487+K487</f>
        <v>0</v>
      </c>
      <c r="U487" s="8" t="e">
        <f>T487/C487</f>
        <v>#DIV/0!</v>
      </c>
      <c r="X487" s="17" t="e">
        <f>U487*1.8</f>
        <v>#DIV/0!</v>
      </c>
      <c r="Y487" s="18">
        <v>0</v>
      </c>
      <c r="Z487" s="18">
        <f>Y487*8</f>
        <v>0</v>
      </c>
      <c r="AA487" s="18">
        <f>Y487*3.5</f>
        <v>0</v>
      </c>
      <c r="AB487" s="18">
        <f>Y487*0.9</f>
        <v>0</v>
      </c>
    </row>
    <row r="488" spans="1:28" s="18" customFormat="1" x14ac:dyDescent="0.25">
      <c r="X488" s="17"/>
    </row>
    <row r="489" spans="1:28" s="17" customFormat="1" x14ac:dyDescent="0.25">
      <c r="A489" s="17">
        <v>164</v>
      </c>
      <c r="B489" s="17">
        <v>925</v>
      </c>
      <c r="C489" s="17">
        <v>1</v>
      </c>
      <c r="D489" s="17" t="s">
        <v>616</v>
      </c>
      <c r="E489" s="17" t="s">
        <v>696</v>
      </c>
      <c r="F489" s="17">
        <v>2</v>
      </c>
      <c r="G489" s="10">
        <f>+F489-O489/5</f>
        <v>1.8</v>
      </c>
      <c r="H489" s="11">
        <f>G489*7%</f>
        <v>0.12600000000000003</v>
      </c>
      <c r="I489" s="11">
        <f>G489+H489</f>
        <v>1.9260000000000002</v>
      </c>
      <c r="J489" s="17">
        <v>1</v>
      </c>
      <c r="K489" s="7">
        <f>I489*J489</f>
        <v>1.9260000000000002</v>
      </c>
      <c r="L489" s="10" t="s">
        <v>673</v>
      </c>
      <c r="M489" s="17">
        <v>2</v>
      </c>
      <c r="N489" s="17">
        <v>1</v>
      </c>
      <c r="O489" s="13">
        <v>1</v>
      </c>
      <c r="P489" s="13">
        <v>260</v>
      </c>
      <c r="Q489" s="9">
        <f>N489*P489</f>
        <v>260</v>
      </c>
      <c r="R489" s="7">
        <f>G489*6</f>
        <v>10.8</v>
      </c>
      <c r="S489" s="7">
        <f>+R489+Q489+K489</f>
        <v>272.726</v>
      </c>
      <c r="T489" s="7">
        <f>S489+S490</f>
        <v>272.726</v>
      </c>
      <c r="U489" s="7">
        <f>T489/C489</f>
        <v>272.726</v>
      </c>
      <c r="X489" s="17">
        <f>U489*1.8</f>
        <v>490.90680000000003</v>
      </c>
      <c r="Y489" s="17">
        <v>489</v>
      </c>
      <c r="Z489" s="17">
        <f>Y489*8</f>
        <v>3912</v>
      </c>
      <c r="AA489" s="17">
        <f>Y489*3.5</f>
        <v>1711.5</v>
      </c>
      <c r="AB489" s="17">
        <f>Y489*0.9</f>
        <v>440.1</v>
      </c>
    </row>
    <row r="490" spans="1:28" s="18" customFormat="1" x14ac:dyDescent="0.25">
      <c r="E490" s="17"/>
      <c r="G490" s="5">
        <f>+F490-O490/5</f>
        <v>0</v>
      </c>
      <c r="H490" s="6">
        <f>G490*7%</f>
        <v>0</v>
      </c>
      <c r="I490" s="6">
        <f>G490+H490</f>
        <v>0</v>
      </c>
      <c r="J490" s="18">
        <v>1</v>
      </c>
      <c r="K490" s="7">
        <f>I490*J490</f>
        <v>0</v>
      </c>
      <c r="L490" s="5"/>
      <c r="Q490" s="9">
        <f>N490*P490</f>
        <v>0</v>
      </c>
      <c r="R490" s="8">
        <f>G490*6</f>
        <v>0</v>
      </c>
      <c r="S490" s="8">
        <f>+R490+Q490+K490</f>
        <v>0</v>
      </c>
      <c r="U490" s="8" t="e">
        <f>T490/C490</f>
        <v>#DIV/0!</v>
      </c>
      <c r="X490" s="17" t="e">
        <f>U490*1.8</f>
        <v>#DIV/0!</v>
      </c>
      <c r="Y490" s="18">
        <v>0</v>
      </c>
      <c r="Z490" s="18">
        <f>Y490*8</f>
        <v>0</v>
      </c>
      <c r="AA490" s="18">
        <f>Y490*3.5</f>
        <v>0</v>
      </c>
      <c r="AB490" s="18">
        <f>Y490*0.9</f>
        <v>0</v>
      </c>
    </row>
    <row r="491" spans="1:28" s="18" customFormat="1" x14ac:dyDescent="0.25">
      <c r="X491" s="17"/>
    </row>
    <row r="492" spans="1:28" s="17" customFormat="1" x14ac:dyDescent="0.25">
      <c r="A492" s="17">
        <v>165</v>
      </c>
      <c r="B492" s="17">
        <v>925</v>
      </c>
      <c r="C492" s="17">
        <v>1</v>
      </c>
      <c r="D492" s="17" t="s">
        <v>616</v>
      </c>
      <c r="E492" s="17" t="s">
        <v>697</v>
      </c>
      <c r="F492" s="17">
        <v>2</v>
      </c>
      <c r="G492" s="10">
        <f>+F492-O492/5</f>
        <v>1.7</v>
      </c>
      <c r="H492" s="11">
        <f>G492*7%</f>
        <v>0.11900000000000001</v>
      </c>
      <c r="I492" s="11">
        <f>G492+H492</f>
        <v>1.819</v>
      </c>
      <c r="J492" s="17">
        <v>1</v>
      </c>
      <c r="K492" s="7">
        <f>I492*J492</f>
        <v>1.819</v>
      </c>
      <c r="L492" s="10" t="s">
        <v>673</v>
      </c>
      <c r="M492" s="17">
        <v>2</v>
      </c>
      <c r="N492" s="17">
        <v>1.5</v>
      </c>
      <c r="O492" s="13">
        <v>1.5</v>
      </c>
      <c r="P492" s="13">
        <v>300</v>
      </c>
      <c r="Q492" s="9">
        <f>N492*P492</f>
        <v>450</v>
      </c>
      <c r="R492" s="7">
        <f>G492*6</f>
        <v>10.199999999999999</v>
      </c>
      <c r="S492" s="7">
        <f>+R492+Q492+K492</f>
        <v>462.01900000000001</v>
      </c>
      <c r="T492" s="7">
        <f>S492+S493</f>
        <v>462.01900000000001</v>
      </c>
      <c r="U492" s="7">
        <f>T492/C492</f>
        <v>462.01900000000001</v>
      </c>
      <c r="X492" s="17">
        <f>U492*1.8</f>
        <v>831.63420000000008</v>
      </c>
      <c r="Y492" s="17">
        <v>829</v>
      </c>
      <c r="Z492" s="17">
        <f>Y492*8</f>
        <v>6632</v>
      </c>
      <c r="AA492" s="17">
        <f>Y492*3.5</f>
        <v>2901.5</v>
      </c>
      <c r="AB492" s="17">
        <f>Y492*0.9</f>
        <v>746.1</v>
      </c>
    </row>
    <row r="493" spans="1:28" s="18" customFormat="1" x14ac:dyDescent="0.25">
      <c r="E493" s="17"/>
      <c r="G493" s="5">
        <f>+F493-O493/5</f>
        <v>0</v>
      </c>
      <c r="H493" s="6">
        <f>G493*7%</f>
        <v>0</v>
      </c>
      <c r="I493" s="6">
        <f>G493+H493</f>
        <v>0</v>
      </c>
      <c r="J493" s="18">
        <v>1</v>
      </c>
      <c r="K493" s="7">
        <f>I493*J493</f>
        <v>0</v>
      </c>
      <c r="L493" s="5"/>
      <c r="Q493" s="9">
        <f>N493*P493</f>
        <v>0</v>
      </c>
      <c r="R493" s="8">
        <f>G493*6</f>
        <v>0</v>
      </c>
      <c r="S493" s="8">
        <f>+R493+Q493+K493</f>
        <v>0</v>
      </c>
      <c r="U493" s="8" t="e">
        <f>T493/C493</f>
        <v>#DIV/0!</v>
      </c>
      <c r="X493" s="17" t="e">
        <f>U493*1.8</f>
        <v>#DIV/0!</v>
      </c>
      <c r="Y493" s="18">
        <v>0</v>
      </c>
      <c r="Z493" s="18">
        <f>Y493*8</f>
        <v>0</v>
      </c>
      <c r="AA493" s="18">
        <f>Y493*3.5</f>
        <v>0</v>
      </c>
      <c r="AB493" s="18">
        <f>Y493*0.9</f>
        <v>0</v>
      </c>
    </row>
    <row r="494" spans="1:28" s="18" customFormat="1" x14ac:dyDescent="0.25">
      <c r="X494" s="17"/>
    </row>
    <row r="495" spans="1:28" s="17" customFormat="1" x14ac:dyDescent="0.25">
      <c r="A495" s="17">
        <v>166</v>
      </c>
      <c r="B495" s="17">
        <v>925</v>
      </c>
      <c r="C495" s="17">
        <v>1</v>
      </c>
      <c r="D495" s="17" t="s">
        <v>616</v>
      </c>
      <c r="E495" s="17" t="s">
        <v>698</v>
      </c>
      <c r="F495" s="17">
        <v>2</v>
      </c>
      <c r="G495" s="10">
        <f>+F495-O495/5</f>
        <v>1.6</v>
      </c>
      <c r="H495" s="11">
        <f>G495*7%</f>
        <v>0.11200000000000002</v>
      </c>
      <c r="I495" s="11">
        <f>G495+H495</f>
        <v>1.7120000000000002</v>
      </c>
      <c r="J495" s="17">
        <v>1</v>
      </c>
      <c r="K495" s="7">
        <f>I495*J495</f>
        <v>1.7120000000000002</v>
      </c>
      <c r="L495" s="10" t="s">
        <v>673</v>
      </c>
      <c r="M495" s="17">
        <v>2</v>
      </c>
      <c r="N495" s="17">
        <v>2</v>
      </c>
      <c r="O495" s="13">
        <v>2</v>
      </c>
      <c r="P495" s="13">
        <v>375</v>
      </c>
      <c r="Q495" s="9">
        <f>N495*P495</f>
        <v>750</v>
      </c>
      <c r="R495" s="7">
        <f>G495*6</f>
        <v>9.6000000000000014</v>
      </c>
      <c r="S495" s="7">
        <f>+R495+Q495+K495</f>
        <v>761.31200000000001</v>
      </c>
      <c r="T495" s="7">
        <f>S495+S496</f>
        <v>761.31200000000001</v>
      </c>
      <c r="U495" s="7">
        <f>T495/C495</f>
        <v>761.31200000000001</v>
      </c>
      <c r="X495" s="17">
        <f>U495*1.65</f>
        <v>1256.1648</v>
      </c>
      <c r="Y495" s="17">
        <v>1259</v>
      </c>
      <c r="Z495" s="17">
        <f>Y495*8</f>
        <v>10072</v>
      </c>
      <c r="AA495" s="17">
        <f>Y495*3.5</f>
        <v>4406.5</v>
      </c>
      <c r="AB495" s="17">
        <f>Y495*0.9</f>
        <v>1133.1000000000001</v>
      </c>
    </row>
    <row r="496" spans="1:28" s="18" customFormat="1" x14ac:dyDescent="0.25">
      <c r="E496" s="17"/>
      <c r="G496" s="5">
        <f>+F496-O496/5</f>
        <v>0</v>
      </c>
      <c r="H496" s="6">
        <f>G496*7%</f>
        <v>0</v>
      </c>
      <c r="I496" s="6">
        <f>G496+H496</f>
        <v>0</v>
      </c>
      <c r="J496" s="18">
        <v>1</v>
      </c>
      <c r="K496" s="7">
        <f>I496*J496</f>
        <v>0</v>
      </c>
      <c r="L496" s="5"/>
      <c r="Q496" s="9">
        <f>N496*P496</f>
        <v>0</v>
      </c>
      <c r="R496" s="8">
        <f>G496*6</f>
        <v>0</v>
      </c>
      <c r="S496" s="8">
        <f>+R496+Q496+K496</f>
        <v>0</v>
      </c>
      <c r="U496" s="8" t="e">
        <f>T496/C496</f>
        <v>#DIV/0!</v>
      </c>
      <c r="X496" s="17" t="e">
        <f>U496*1.8</f>
        <v>#DIV/0!</v>
      </c>
      <c r="Y496" s="18">
        <v>0</v>
      </c>
      <c r="Z496" s="18">
        <f>Y496*8</f>
        <v>0</v>
      </c>
      <c r="AA496" s="18">
        <f>Y496*3.5</f>
        <v>0</v>
      </c>
      <c r="AB496" s="18">
        <f>Y496*0.9</f>
        <v>0</v>
      </c>
    </row>
    <row r="497" spans="1:28" s="18" customFormat="1" x14ac:dyDescent="0.25">
      <c r="X497" s="17"/>
    </row>
    <row r="498" spans="1:28" s="42" customFormat="1" x14ac:dyDescent="0.25">
      <c r="A498" s="42">
        <v>167</v>
      </c>
      <c r="B498" s="42">
        <v>10</v>
      </c>
      <c r="C498" s="42">
        <v>1</v>
      </c>
      <c r="D498" s="42" t="s">
        <v>616</v>
      </c>
      <c r="E498" s="42" t="s">
        <v>699</v>
      </c>
      <c r="F498" s="42">
        <v>2</v>
      </c>
      <c r="G498" s="43">
        <f>+F498-O498/5</f>
        <v>1.95</v>
      </c>
      <c r="H498" s="44">
        <f>G498*7%</f>
        <v>0.13650000000000001</v>
      </c>
      <c r="I498" s="44">
        <f>G498+H498</f>
        <v>2.0865</v>
      </c>
      <c r="J498" s="42">
        <v>18</v>
      </c>
      <c r="K498" s="45">
        <f>I498*J498</f>
        <v>37.557000000000002</v>
      </c>
      <c r="L498" s="43" t="s">
        <v>673</v>
      </c>
      <c r="M498" s="42">
        <v>2</v>
      </c>
      <c r="N498" s="42">
        <v>0.25</v>
      </c>
      <c r="O498" s="46">
        <v>0.25</v>
      </c>
      <c r="P498" s="46">
        <v>150</v>
      </c>
      <c r="Q498" s="47">
        <f>N498*P498</f>
        <v>37.5</v>
      </c>
      <c r="R498" s="45">
        <f>G498*13</f>
        <v>25.349999999999998</v>
      </c>
      <c r="S498" s="45">
        <f>+R498+Q498+K498</f>
        <v>100.407</v>
      </c>
      <c r="T498" s="45">
        <f>S498+S499</f>
        <v>100.407</v>
      </c>
      <c r="U498" s="45">
        <f>T498/C498</f>
        <v>100.407</v>
      </c>
      <c r="X498" s="42">
        <f>U498*1.8</f>
        <v>180.73259999999999</v>
      </c>
      <c r="Y498" s="42">
        <v>179</v>
      </c>
      <c r="Z498" s="42">
        <f>Y498*8</f>
        <v>1432</v>
      </c>
      <c r="AA498" s="42">
        <f>Y498*3.5</f>
        <v>626.5</v>
      </c>
      <c r="AB498" s="42">
        <f>Y498*0.9</f>
        <v>161.1</v>
      </c>
    </row>
    <row r="499" spans="1:28" s="18" customFormat="1" x14ac:dyDescent="0.25">
      <c r="E499" s="17"/>
      <c r="G499" s="5">
        <f>+F499-O499/5</f>
        <v>0</v>
      </c>
      <c r="H499" s="6">
        <f>G499*7%</f>
        <v>0</v>
      </c>
      <c r="I499" s="6">
        <f>G499+H499</f>
        <v>0</v>
      </c>
      <c r="J499" s="18">
        <v>18</v>
      </c>
      <c r="K499" s="7">
        <f>I499*J499</f>
        <v>0</v>
      </c>
      <c r="L499" s="5"/>
      <c r="Q499" s="9">
        <f>N499*P499</f>
        <v>0</v>
      </c>
      <c r="R499" s="8">
        <f>G499*6</f>
        <v>0</v>
      </c>
      <c r="S499" s="8">
        <f>+R499+Q499+K499</f>
        <v>0</v>
      </c>
      <c r="U499" s="8" t="e">
        <f>T499/C499</f>
        <v>#DIV/0!</v>
      </c>
      <c r="X499" s="17" t="e">
        <f>U499*1.8</f>
        <v>#DIV/0!</v>
      </c>
      <c r="Y499" s="18">
        <v>0</v>
      </c>
      <c r="Z499" s="18">
        <f>Y499*8</f>
        <v>0</v>
      </c>
      <c r="AA499" s="18">
        <f>Y499*3.5</f>
        <v>0</v>
      </c>
      <c r="AB499" s="18">
        <f>Y499*0.9</f>
        <v>0</v>
      </c>
    </row>
    <row r="500" spans="1:28" s="18" customFormat="1" x14ac:dyDescent="0.25">
      <c r="X500" s="17"/>
    </row>
    <row r="501" spans="1:28" s="17" customFormat="1" x14ac:dyDescent="0.25">
      <c r="A501" s="17">
        <v>168</v>
      </c>
      <c r="B501" s="17">
        <v>10</v>
      </c>
      <c r="C501" s="17">
        <v>1</v>
      </c>
      <c r="D501" s="17" t="s">
        <v>616</v>
      </c>
      <c r="E501" s="17" t="s">
        <v>700</v>
      </c>
      <c r="F501" s="17">
        <v>2</v>
      </c>
      <c r="G501" s="10">
        <f>+F501-O501/5</f>
        <v>1.9</v>
      </c>
      <c r="H501" s="11">
        <f>G501*7%</f>
        <v>0.13300000000000001</v>
      </c>
      <c r="I501" s="11">
        <f>G501+H501</f>
        <v>2.0329999999999999</v>
      </c>
      <c r="J501" s="17">
        <v>18</v>
      </c>
      <c r="K501" s="7">
        <f>I501*J501</f>
        <v>36.594000000000001</v>
      </c>
      <c r="L501" s="10" t="s">
        <v>673</v>
      </c>
      <c r="M501" s="17">
        <v>2</v>
      </c>
      <c r="N501" s="17">
        <v>0.5</v>
      </c>
      <c r="O501" s="13">
        <v>0.5</v>
      </c>
      <c r="P501" s="13">
        <v>185</v>
      </c>
      <c r="Q501" s="9">
        <f>N501*P501</f>
        <v>92.5</v>
      </c>
      <c r="R501" s="7">
        <f>G501*13</f>
        <v>24.7</v>
      </c>
      <c r="S501" s="7">
        <f>+R501+Q501+K501</f>
        <v>153.79400000000001</v>
      </c>
      <c r="T501" s="7">
        <f>S501+S502</f>
        <v>153.79400000000001</v>
      </c>
      <c r="U501" s="7">
        <f>T501/C501</f>
        <v>153.79400000000001</v>
      </c>
      <c r="X501" s="17">
        <f>U501*1.8</f>
        <v>276.82920000000001</v>
      </c>
      <c r="Y501" s="17">
        <v>279</v>
      </c>
      <c r="Z501" s="17">
        <f>Y501*8</f>
        <v>2232</v>
      </c>
      <c r="AA501" s="17">
        <f>Y501*3.5</f>
        <v>976.5</v>
      </c>
      <c r="AB501" s="17">
        <f>Y501*0.9</f>
        <v>251.1</v>
      </c>
    </row>
    <row r="502" spans="1:28" s="18" customFormat="1" x14ac:dyDescent="0.25">
      <c r="E502" s="17"/>
      <c r="G502" s="5">
        <f>+F502-O502/5</f>
        <v>0</v>
      </c>
      <c r="H502" s="6">
        <f>G502*7%</f>
        <v>0</v>
      </c>
      <c r="I502" s="6">
        <f>G502+H502</f>
        <v>0</v>
      </c>
      <c r="J502" s="18">
        <v>18</v>
      </c>
      <c r="K502" s="7">
        <f>I502*J502</f>
        <v>0</v>
      </c>
      <c r="L502" s="5"/>
      <c r="Q502" s="9">
        <f>N502*P502</f>
        <v>0</v>
      </c>
      <c r="R502" s="8">
        <f>G502*6</f>
        <v>0</v>
      </c>
      <c r="S502" s="8">
        <f>+R502+Q502+K502</f>
        <v>0</v>
      </c>
      <c r="U502" s="8" t="e">
        <f>T502/C502</f>
        <v>#DIV/0!</v>
      </c>
      <c r="X502" s="17" t="e">
        <f>U502*1.8</f>
        <v>#DIV/0!</v>
      </c>
      <c r="Y502" s="18">
        <v>0</v>
      </c>
      <c r="Z502" s="18">
        <f>Y502*8</f>
        <v>0</v>
      </c>
      <c r="AA502" s="18">
        <f>Y502*3.5</f>
        <v>0</v>
      </c>
      <c r="AB502" s="18">
        <f>Y502*0.9</f>
        <v>0</v>
      </c>
    </row>
    <row r="503" spans="1:28" s="18" customFormat="1" x14ac:dyDescent="0.25">
      <c r="X503" s="17"/>
    </row>
    <row r="504" spans="1:28" s="17" customFormat="1" x14ac:dyDescent="0.25">
      <c r="A504" s="17">
        <v>169</v>
      </c>
      <c r="B504" s="17">
        <v>10</v>
      </c>
      <c r="C504" s="17">
        <v>1</v>
      </c>
      <c r="D504" s="17" t="s">
        <v>616</v>
      </c>
      <c r="E504" s="17" t="s">
        <v>701</v>
      </c>
      <c r="F504" s="17">
        <v>2</v>
      </c>
      <c r="G504" s="10">
        <f>+F504-O504/5</f>
        <v>1.8</v>
      </c>
      <c r="H504" s="11">
        <f>G504*7%</f>
        <v>0.12600000000000003</v>
      </c>
      <c r="I504" s="11">
        <f>G504+H504</f>
        <v>1.9260000000000002</v>
      </c>
      <c r="J504" s="17">
        <v>18</v>
      </c>
      <c r="K504" s="7">
        <f>I504*J504</f>
        <v>34.668000000000006</v>
      </c>
      <c r="L504" s="10" t="s">
        <v>673</v>
      </c>
      <c r="M504" s="17">
        <v>2</v>
      </c>
      <c r="N504" s="17">
        <v>1</v>
      </c>
      <c r="O504" s="13">
        <v>1</v>
      </c>
      <c r="P504" s="13">
        <v>260</v>
      </c>
      <c r="Q504" s="9">
        <f>N504*P504</f>
        <v>260</v>
      </c>
      <c r="R504" s="7">
        <f>G504*13</f>
        <v>23.400000000000002</v>
      </c>
      <c r="S504" s="7">
        <f>+R504+Q504+K504</f>
        <v>318.06799999999998</v>
      </c>
      <c r="T504" s="7">
        <f>S504+S505</f>
        <v>318.06799999999998</v>
      </c>
      <c r="U504" s="7">
        <f>T504/C504</f>
        <v>318.06799999999998</v>
      </c>
      <c r="X504" s="17">
        <f>U504*1.8</f>
        <v>572.52239999999995</v>
      </c>
      <c r="Y504" s="17">
        <v>569</v>
      </c>
      <c r="Z504" s="17">
        <f>Y504*8</f>
        <v>4552</v>
      </c>
      <c r="AA504" s="17">
        <f>Y504*3.5</f>
        <v>1991.5</v>
      </c>
      <c r="AB504" s="17">
        <f>Y504*0.9</f>
        <v>512.1</v>
      </c>
    </row>
    <row r="505" spans="1:28" s="18" customFormat="1" x14ac:dyDescent="0.25">
      <c r="E505" s="17"/>
      <c r="G505" s="5">
        <f>+F505-O505/5</f>
        <v>0</v>
      </c>
      <c r="H505" s="6">
        <f>G505*7%</f>
        <v>0</v>
      </c>
      <c r="I505" s="6">
        <f>G505+H505</f>
        <v>0</v>
      </c>
      <c r="J505" s="18">
        <v>18</v>
      </c>
      <c r="K505" s="7">
        <f>I505*J505</f>
        <v>0</v>
      </c>
      <c r="L505" s="5"/>
      <c r="Q505" s="9">
        <f>N505*P505</f>
        <v>0</v>
      </c>
      <c r="R505" s="8">
        <f>G505*6</f>
        <v>0</v>
      </c>
      <c r="S505" s="8">
        <f>+R505+Q505+K505</f>
        <v>0</v>
      </c>
      <c r="U505" s="8" t="e">
        <f>T505/C505</f>
        <v>#DIV/0!</v>
      </c>
      <c r="X505" s="17" t="e">
        <f>U505*1.8</f>
        <v>#DIV/0!</v>
      </c>
      <c r="Y505" s="18">
        <v>0</v>
      </c>
      <c r="Z505" s="18">
        <f>Y505*8</f>
        <v>0</v>
      </c>
      <c r="AA505" s="18">
        <f>Y505*3.5</f>
        <v>0</v>
      </c>
      <c r="AB505" s="18">
        <f>Y505*0.9</f>
        <v>0</v>
      </c>
    </row>
    <row r="506" spans="1:28" s="18" customFormat="1" x14ac:dyDescent="0.25">
      <c r="X506" s="17"/>
    </row>
    <row r="507" spans="1:28" s="17" customFormat="1" x14ac:dyDescent="0.25">
      <c r="A507" s="17">
        <v>170</v>
      </c>
      <c r="B507" s="17">
        <v>10</v>
      </c>
      <c r="C507" s="17">
        <v>1</v>
      </c>
      <c r="D507" s="17" t="s">
        <v>616</v>
      </c>
      <c r="E507" s="17" t="s">
        <v>702</v>
      </c>
      <c r="F507" s="17">
        <v>2</v>
      </c>
      <c r="G507" s="10">
        <f>+F507-O507/5</f>
        <v>1.7</v>
      </c>
      <c r="H507" s="11">
        <f>G507*7%</f>
        <v>0.11900000000000001</v>
      </c>
      <c r="I507" s="11">
        <f>G507+H507</f>
        <v>1.819</v>
      </c>
      <c r="J507" s="17">
        <v>18</v>
      </c>
      <c r="K507" s="7">
        <f>I507*J507</f>
        <v>32.741999999999997</v>
      </c>
      <c r="L507" s="10" t="s">
        <v>673</v>
      </c>
      <c r="M507" s="17">
        <v>2</v>
      </c>
      <c r="N507" s="17">
        <v>1.5</v>
      </c>
      <c r="O507" s="13">
        <v>1.5</v>
      </c>
      <c r="P507" s="13">
        <v>300</v>
      </c>
      <c r="Q507" s="9">
        <f>N507*P507</f>
        <v>450</v>
      </c>
      <c r="R507" s="7">
        <f>G507*13</f>
        <v>22.099999999999998</v>
      </c>
      <c r="S507" s="7">
        <f>+R507+Q507+K507</f>
        <v>504.84200000000004</v>
      </c>
      <c r="T507" s="7">
        <f>S507+S508</f>
        <v>504.84200000000004</v>
      </c>
      <c r="U507" s="7">
        <f>T507/C507</f>
        <v>504.84200000000004</v>
      </c>
      <c r="X507" s="17">
        <f>U507*1.8</f>
        <v>908.71560000000011</v>
      </c>
      <c r="Y507" s="17">
        <v>909</v>
      </c>
      <c r="Z507" s="17">
        <f>Y507*8</f>
        <v>7272</v>
      </c>
      <c r="AA507" s="17">
        <f>Y507*3.5</f>
        <v>3181.5</v>
      </c>
      <c r="AB507" s="17">
        <f>Y507*0.9</f>
        <v>818.1</v>
      </c>
    </row>
    <row r="508" spans="1:28" s="18" customFormat="1" x14ac:dyDescent="0.25">
      <c r="E508" s="17"/>
      <c r="G508" s="5">
        <f>+F508-O508/5</f>
        <v>0</v>
      </c>
      <c r="H508" s="6">
        <f>G508*7%</f>
        <v>0</v>
      </c>
      <c r="I508" s="6">
        <f>G508+H508</f>
        <v>0</v>
      </c>
      <c r="J508" s="18">
        <v>18</v>
      </c>
      <c r="K508" s="7">
        <f>I508*J508</f>
        <v>0</v>
      </c>
      <c r="L508" s="5"/>
      <c r="Q508" s="9">
        <f>N508*P508</f>
        <v>0</v>
      </c>
      <c r="R508" s="8">
        <f>G508*6</f>
        <v>0</v>
      </c>
      <c r="S508" s="8">
        <f>+R508+Q508+K508</f>
        <v>0</v>
      </c>
      <c r="U508" s="8" t="e">
        <f>T508/C508</f>
        <v>#DIV/0!</v>
      </c>
      <c r="X508" s="17" t="e">
        <f>U508*1.8</f>
        <v>#DIV/0!</v>
      </c>
      <c r="Y508" s="18">
        <v>0</v>
      </c>
      <c r="Z508" s="18">
        <f>Y508*8</f>
        <v>0</v>
      </c>
      <c r="AA508" s="18">
        <f>Y508*3.5</f>
        <v>0</v>
      </c>
      <c r="AB508" s="18">
        <f>Y508*0.9</f>
        <v>0</v>
      </c>
    </row>
    <row r="509" spans="1:28" s="18" customFormat="1" x14ac:dyDescent="0.25">
      <c r="X509" s="17"/>
    </row>
    <row r="510" spans="1:28" s="17" customFormat="1" x14ac:dyDescent="0.25">
      <c r="A510" s="17">
        <v>171</v>
      </c>
      <c r="B510" s="17">
        <v>10</v>
      </c>
      <c r="C510" s="17">
        <v>1</v>
      </c>
      <c r="D510" s="17" t="s">
        <v>616</v>
      </c>
      <c r="E510" s="17" t="s">
        <v>703</v>
      </c>
      <c r="F510" s="17">
        <v>2</v>
      </c>
      <c r="G510" s="10">
        <f>+F510-O510/5</f>
        <v>1.6</v>
      </c>
      <c r="H510" s="11">
        <f>G510*7%</f>
        <v>0.11200000000000002</v>
      </c>
      <c r="I510" s="11">
        <f>G510+H510</f>
        <v>1.7120000000000002</v>
      </c>
      <c r="J510" s="17">
        <v>18</v>
      </c>
      <c r="K510" s="7">
        <f>I510*J510</f>
        <v>30.816000000000003</v>
      </c>
      <c r="L510" s="10" t="s">
        <v>673</v>
      </c>
      <c r="M510" s="17">
        <v>2</v>
      </c>
      <c r="N510" s="17">
        <v>2</v>
      </c>
      <c r="O510" s="13">
        <v>2</v>
      </c>
      <c r="P510" s="13">
        <v>375</v>
      </c>
      <c r="Q510" s="9">
        <f>N510*P510</f>
        <v>750</v>
      </c>
      <c r="R510" s="7">
        <f>G510*13</f>
        <v>20.8</v>
      </c>
      <c r="S510" s="7">
        <f>+R510+Q510+K510</f>
        <v>801.61599999999999</v>
      </c>
      <c r="T510" s="7">
        <f>S510+S511</f>
        <v>801.61599999999999</v>
      </c>
      <c r="U510" s="7">
        <f>T510/C510</f>
        <v>801.61599999999999</v>
      </c>
      <c r="X510" s="17">
        <f>U510*1.65</f>
        <v>1322.6663999999998</v>
      </c>
      <c r="Y510" s="17">
        <v>1319</v>
      </c>
      <c r="Z510" s="17">
        <f>Y510*8</f>
        <v>10552</v>
      </c>
      <c r="AA510" s="17">
        <f>Y510*3.5</f>
        <v>4616.5</v>
      </c>
      <c r="AB510" s="17">
        <f>Y510*0.9</f>
        <v>1187.1000000000001</v>
      </c>
    </row>
    <row r="511" spans="1:28" s="18" customFormat="1" x14ac:dyDescent="0.25">
      <c r="E511" s="17"/>
      <c r="G511" s="5">
        <f>+F511-O511/5</f>
        <v>0</v>
      </c>
      <c r="H511" s="6">
        <f>G511*7%</f>
        <v>0</v>
      </c>
      <c r="I511" s="6">
        <f>G511+H511</f>
        <v>0</v>
      </c>
      <c r="J511" s="18">
        <v>18</v>
      </c>
      <c r="K511" s="7">
        <f>I511*J511</f>
        <v>0</v>
      </c>
      <c r="L511" s="5"/>
      <c r="Q511" s="9">
        <f>N511*P511</f>
        <v>0</v>
      </c>
      <c r="R511" s="8">
        <f>G511*6</f>
        <v>0</v>
      </c>
      <c r="S511" s="8">
        <f>+R511+Q511+K511</f>
        <v>0</v>
      </c>
      <c r="U511" s="8" t="e">
        <f>T511/C511</f>
        <v>#DIV/0!</v>
      </c>
      <c r="X511" s="17" t="e">
        <f>U511*1.8</f>
        <v>#DIV/0!</v>
      </c>
      <c r="Y511" s="18">
        <v>0</v>
      </c>
      <c r="Z511" s="18">
        <f>Y511*8</f>
        <v>0</v>
      </c>
      <c r="AA511" s="18">
        <f>Y511*3.5</f>
        <v>0</v>
      </c>
      <c r="AB511" s="18">
        <f>Y511*0.9</f>
        <v>0</v>
      </c>
    </row>
    <row r="512" spans="1:28" s="18" customFormat="1" x14ac:dyDescent="0.25">
      <c r="X512" s="17"/>
    </row>
    <row r="513" spans="1:28" s="42" customFormat="1" x14ac:dyDescent="0.25">
      <c r="A513" s="42">
        <v>172</v>
      </c>
      <c r="B513" s="42">
        <v>14</v>
      </c>
      <c r="C513" s="42">
        <v>1</v>
      </c>
      <c r="D513" s="42" t="s">
        <v>616</v>
      </c>
      <c r="E513" s="42" t="s">
        <v>704</v>
      </c>
      <c r="F513" s="42">
        <v>2</v>
      </c>
      <c r="G513" s="43">
        <f>+F513-O513/5</f>
        <v>1.95</v>
      </c>
      <c r="H513" s="44">
        <f>G513*7%</f>
        <v>0.13650000000000001</v>
      </c>
      <c r="I513" s="44">
        <f>G513+H513</f>
        <v>2.0865</v>
      </c>
      <c r="J513" s="42">
        <v>27</v>
      </c>
      <c r="K513" s="45">
        <f>I513*J513</f>
        <v>56.335500000000003</v>
      </c>
      <c r="L513" s="43" t="s">
        <v>673</v>
      </c>
      <c r="M513" s="42">
        <v>2</v>
      </c>
      <c r="N513" s="42">
        <v>0.25</v>
      </c>
      <c r="O513" s="46">
        <v>0.25</v>
      </c>
      <c r="P513" s="46">
        <v>150</v>
      </c>
      <c r="Q513" s="47">
        <f>N513*P513</f>
        <v>37.5</v>
      </c>
      <c r="R513" s="45">
        <f>G513*13</f>
        <v>25.349999999999998</v>
      </c>
      <c r="S513" s="45">
        <f>+R513+Q513+K513</f>
        <v>119.18549999999999</v>
      </c>
      <c r="T513" s="45">
        <f>S513+S514</f>
        <v>119.18549999999999</v>
      </c>
      <c r="U513" s="45">
        <f>T513/C513</f>
        <v>119.18549999999999</v>
      </c>
      <c r="X513" s="17">
        <f>U513*1.8</f>
        <v>214.53389999999999</v>
      </c>
      <c r="Y513" s="42">
        <v>209</v>
      </c>
      <c r="Z513" s="42">
        <f>Y513*8</f>
        <v>1672</v>
      </c>
      <c r="AA513" s="42">
        <f>Y513*3.5</f>
        <v>731.5</v>
      </c>
      <c r="AB513" s="42">
        <f>Y513*0.9</f>
        <v>188.1</v>
      </c>
    </row>
    <row r="514" spans="1:28" s="18" customFormat="1" x14ac:dyDescent="0.25">
      <c r="E514" s="17"/>
      <c r="G514" s="5">
        <f>+F514-O514/5</f>
        <v>0</v>
      </c>
      <c r="H514" s="6">
        <f>G514*7%</f>
        <v>0</v>
      </c>
      <c r="I514" s="6">
        <f>G514+H514</f>
        <v>0</v>
      </c>
      <c r="J514" s="18">
        <v>27</v>
      </c>
      <c r="K514" s="7">
        <f>I514*J514</f>
        <v>0</v>
      </c>
      <c r="L514" s="5"/>
      <c r="Q514" s="9">
        <f>N514*P514</f>
        <v>0</v>
      </c>
      <c r="R514" s="8">
        <f>G514*6</f>
        <v>0</v>
      </c>
      <c r="S514" s="8">
        <f>+R514+Q514+K514</f>
        <v>0</v>
      </c>
      <c r="U514" s="8" t="e">
        <f>T514/C514</f>
        <v>#DIV/0!</v>
      </c>
      <c r="X514" s="17" t="e">
        <f>U514*1.8</f>
        <v>#DIV/0!</v>
      </c>
      <c r="Y514" s="18">
        <v>0</v>
      </c>
      <c r="Z514" s="18">
        <f>Y514*8</f>
        <v>0</v>
      </c>
      <c r="AA514" s="18">
        <f>Y514*3.5</f>
        <v>0</v>
      </c>
      <c r="AB514" s="18">
        <f>Y514*0.9</f>
        <v>0</v>
      </c>
    </row>
    <row r="515" spans="1:28" s="18" customFormat="1" x14ac:dyDescent="0.25">
      <c r="X515" s="17"/>
    </row>
    <row r="516" spans="1:28" s="17" customFormat="1" x14ac:dyDescent="0.25">
      <c r="A516" s="17">
        <v>173</v>
      </c>
      <c r="B516" s="17">
        <v>14</v>
      </c>
      <c r="C516" s="17">
        <v>1</v>
      </c>
      <c r="D516" s="17" t="s">
        <v>616</v>
      </c>
      <c r="E516" s="17" t="s">
        <v>705</v>
      </c>
      <c r="F516" s="17">
        <v>2</v>
      </c>
      <c r="G516" s="10">
        <f>+F516-O516/5</f>
        <v>1.9</v>
      </c>
      <c r="H516" s="11">
        <f>G516*7%</f>
        <v>0.13300000000000001</v>
      </c>
      <c r="I516" s="11">
        <f>G516+H516</f>
        <v>2.0329999999999999</v>
      </c>
      <c r="J516" s="17">
        <v>27</v>
      </c>
      <c r="K516" s="7">
        <f>I516*J516</f>
        <v>54.890999999999998</v>
      </c>
      <c r="L516" s="10" t="s">
        <v>673</v>
      </c>
      <c r="M516" s="17">
        <v>2</v>
      </c>
      <c r="N516" s="17">
        <v>0.5</v>
      </c>
      <c r="O516" s="13">
        <v>0.5</v>
      </c>
      <c r="P516" s="13">
        <v>185</v>
      </c>
      <c r="Q516" s="9">
        <f>N516*P516</f>
        <v>92.5</v>
      </c>
      <c r="R516" s="7">
        <f>G516*13</f>
        <v>24.7</v>
      </c>
      <c r="S516" s="7">
        <f>+R516+Q516+K516</f>
        <v>172.09100000000001</v>
      </c>
      <c r="T516" s="7">
        <f>S516+S517</f>
        <v>172.09100000000001</v>
      </c>
      <c r="U516" s="7">
        <f>T516/C516</f>
        <v>172.09100000000001</v>
      </c>
      <c r="X516" s="17">
        <f>U516*1.8</f>
        <v>309.7638</v>
      </c>
      <c r="Y516" s="17">
        <v>309</v>
      </c>
      <c r="Z516" s="17">
        <f>Y516*8</f>
        <v>2472</v>
      </c>
      <c r="AA516" s="17">
        <f>Y516*3.5</f>
        <v>1081.5</v>
      </c>
      <c r="AB516" s="17">
        <f>Y516*0.9</f>
        <v>278.10000000000002</v>
      </c>
    </row>
    <row r="517" spans="1:28" s="18" customFormat="1" x14ac:dyDescent="0.25">
      <c r="E517" s="17"/>
      <c r="G517" s="5">
        <f>+F517-O517/5</f>
        <v>0</v>
      </c>
      <c r="H517" s="6">
        <f>G517*7%</f>
        <v>0</v>
      </c>
      <c r="I517" s="6">
        <f>G517+H517</f>
        <v>0</v>
      </c>
      <c r="J517" s="18">
        <v>27</v>
      </c>
      <c r="K517" s="7">
        <f>I517*J517</f>
        <v>0</v>
      </c>
      <c r="L517" s="5"/>
      <c r="Q517" s="9">
        <f>N517*P517</f>
        <v>0</v>
      </c>
      <c r="R517" s="8">
        <f>G517*6</f>
        <v>0</v>
      </c>
      <c r="S517" s="8">
        <f>+R517+Q517+K517</f>
        <v>0</v>
      </c>
      <c r="U517" s="8" t="e">
        <f>T517/C517</f>
        <v>#DIV/0!</v>
      </c>
      <c r="X517" s="17" t="e">
        <f>U517*1.8</f>
        <v>#DIV/0!</v>
      </c>
      <c r="Y517" s="18">
        <v>0</v>
      </c>
      <c r="Z517" s="18">
        <f>Y517*8</f>
        <v>0</v>
      </c>
      <c r="AA517" s="18">
        <f>Y517*3.5</f>
        <v>0</v>
      </c>
      <c r="AB517" s="18">
        <f>Y517*0.9</f>
        <v>0</v>
      </c>
    </row>
    <row r="518" spans="1:28" s="18" customFormat="1" x14ac:dyDescent="0.25">
      <c r="X518" s="17"/>
    </row>
    <row r="519" spans="1:28" s="17" customFormat="1" x14ac:dyDescent="0.25">
      <c r="A519" s="17">
        <v>174</v>
      </c>
      <c r="B519" s="17">
        <v>14</v>
      </c>
      <c r="C519" s="17">
        <v>1</v>
      </c>
      <c r="D519" s="17" t="s">
        <v>616</v>
      </c>
      <c r="E519" s="17" t="s">
        <v>706</v>
      </c>
      <c r="F519" s="17">
        <v>2</v>
      </c>
      <c r="G519" s="10">
        <f>+F519-O519/5</f>
        <v>1.8</v>
      </c>
      <c r="H519" s="11">
        <f>G519*7%</f>
        <v>0.12600000000000003</v>
      </c>
      <c r="I519" s="11">
        <f>G519+H519</f>
        <v>1.9260000000000002</v>
      </c>
      <c r="J519" s="17">
        <v>27</v>
      </c>
      <c r="K519" s="7">
        <f>I519*J519</f>
        <v>52.002000000000002</v>
      </c>
      <c r="L519" s="10" t="s">
        <v>673</v>
      </c>
      <c r="M519" s="17">
        <v>2</v>
      </c>
      <c r="N519" s="17">
        <v>1</v>
      </c>
      <c r="O519" s="13">
        <v>1</v>
      </c>
      <c r="P519" s="13">
        <v>260</v>
      </c>
      <c r="Q519" s="9">
        <f>N519*P519</f>
        <v>260</v>
      </c>
      <c r="R519" s="7">
        <f>G519*13</f>
        <v>23.400000000000002</v>
      </c>
      <c r="S519" s="7">
        <f>+R519+Q519+K519</f>
        <v>335.40199999999999</v>
      </c>
      <c r="T519" s="7">
        <f>S519+S520</f>
        <v>335.40199999999999</v>
      </c>
      <c r="U519" s="7">
        <f>T519/C519</f>
        <v>335.40199999999999</v>
      </c>
      <c r="X519" s="17">
        <f>U519*1.8</f>
        <v>603.72360000000003</v>
      </c>
      <c r="Y519" s="17">
        <v>599</v>
      </c>
      <c r="Z519" s="17">
        <f>Y519*8</f>
        <v>4792</v>
      </c>
      <c r="AA519" s="17">
        <f>Y519*3.5</f>
        <v>2096.5</v>
      </c>
      <c r="AB519" s="17">
        <f>Y519*0.9</f>
        <v>539.1</v>
      </c>
    </row>
    <row r="520" spans="1:28" s="18" customFormat="1" x14ac:dyDescent="0.25">
      <c r="E520" s="17"/>
      <c r="G520" s="5">
        <f>+F520-O520/5</f>
        <v>0</v>
      </c>
      <c r="H520" s="6">
        <f>G520*7%</f>
        <v>0</v>
      </c>
      <c r="I520" s="6">
        <f>G520+H520</f>
        <v>0</v>
      </c>
      <c r="J520" s="18">
        <v>27</v>
      </c>
      <c r="K520" s="7">
        <f>I520*J520</f>
        <v>0</v>
      </c>
      <c r="L520" s="5"/>
      <c r="Q520" s="9">
        <f>N520*P520</f>
        <v>0</v>
      </c>
      <c r="R520" s="8">
        <f>G520*6</f>
        <v>0</v>
      </c>
      <c r="S520" s="8">
        <f>+R520+Q520+K520</f>
        <v>0</v>
      </c>
      <c r="U520" s="8" t="e">
        <f>T520/C520</f>
        <v>#DIV/0!</v>
      </c>
      <c r="X520" s="17" t="e">
        <f>U520*1.8</f>
        <v>#DIV/0!</v>
      </c>
      <c r="Y520" s="18">
        <v>0</v>
      </c>
      <c r="Z520" s="18">
        <f>Y520*8</f>
        <v>0</v>
      </c>
      <c r="AA520" s="18">
        <f>Y520*3.5</f>
        <v>0</v>
      </c>
      <c r="AB520" s="18">
        <f>Y520*0.9</f>
        <v>0</v>
      </c>
    </row>
    <row r="521" spans="1:28" s="18" customFormat="1" x14ac:dyDescent="0.25">
      <c r="X521" s="17"/>
    </row>
    <row r="522" spans="1:28" s="17" customFormat="1" x14ac:dyDescent="0.25">
      <c r="A522" s="17">
        <v>175</v>
      </c>
      <c r="B522" s="17">
        <v>14</v>
      </c>
      <c r="C522" s="17">
        <v>1</v>
      </c>
      <c r="D522" s="17" t="s">
        <v>616</v>
      </c>
      <c r="E522" s="17" t="s">
        <v>707</v>
      </c>
      <c r="F522" s="17">
        <v>2</v>
      </c>
      <c r="G522" s="10">
        <f>+F522-O522/5</f>
        <v>1.7</v>
      </c>
      <c r="H522" s="11">
        <f>G522*7%</f>
        <v>0.11900000000000001</v>
      </c>
      <c r="I522" s="11">
        <f>G522+H522</f>
        <v>1.819</v>
      </c>
      <c r="J522" s="17">
        <v>27</v>
      </c>
      <c r="K522" s="7">
        <f>I522*J522</f>
        <v>49.113</v>
      </c>
      <c r="L522" s="10" t="s">
        <v>673</v>
      </c>
      <c r="M522" s="17">
        <v>2</v>
      </c>
      <c r="N522" s="17">
        <v>1.5</v>
      </c>
      <c r="O522" s="13">
        <v>1.5</v>
      </c>
      <c r="P522" s="13">
        <v>300</v>
      </c>
      <c r="Q522" s="9">
        <f>N522*P522</f>
        <v>450</v>
      </c>
      <c r="R522" s="7">
        <f>G522*13</f>
        <v>22.099999999999998</v>
      </c>
      <c r="S522" s="7">
        <f>+R522+Q522+K522</f>
        <v>521.21299999999997</v>
      </c>
      <c r="T522" s="7">
        <f>S522+S523</f>
        <v>521.21299999999997</v>
      </c>
      <c r="U522" s="7">
        <f>T522/C522</f>
        <v>521.21299999999997</v>
      </c>
      <c r="X522" s="17">
        <f>U522*1.8</f>
        <v>938.18340000000001</v>
      </c>
      <c r="Y522" s="17">
        <v>939</v>
      </c>
      <c r="Z522" s="17">
        <f>Y522*8</f>
        <v>7512</v>
      </c>
      <c r="AA522" s="17">
        <f>Y522*3.5</f>
        <v>3286.5</v>
      </c>
      <c r="AB522" s="17">
        <f>Y522*0.9</f>
        <v>845.1</v>
      </c>
    </row>
    <row r="523" spans="1:28" s="18" customFormat="1" x14ac:dyDescent="0.25">
      <c r="E523" s="17"/>
      <c r="G523" s="5">
        <f>+F523-O523/5</f>
        <v>0</v>
      </c>
      <c r="H523" s="6">
        <f>G523*7%</f>
        <v>0</v>
      </c>
      <c r="I523" s="6">
        <f>G523+H523</f>
        <v>0</v>
      </c>
      <c r="J523" s="18">
        <v>27</v>
      </c>
      <c r="K523" s="7">
        <f>I523*J523</f>
        <v>0</v>
      </c>
      <c r="L523" s="5"/>
      <c r="Q523" s="9">
        <f>N523*P523</f>
        <v>0</v>
      </c>
      <c r="R523" s="8">
        <f>G523*6</f>
        <v>0</v>
      </c>
      <c r="S523" s="8">
        <f>+R523+Q523+K523</f>
        <v>0</v>
      </c>
      <c r="U523" s="8" t="e">
        <f>T523/C523</f>
        <v>#DIV/0!</v>
      </c>
      <c r="X523" s="17" t="e">
        <f>U523*1.8</f>
        <v>#DIV/0!</v>
      </c>
      <c r="Y523" s="18">
        <v>0</v>
      </c>
      <c r="Z523" s="18">
        <f>Y523*8</f>
        <v>0</v>
      </c>
      <c r="AA523" s="18">
        <f>Y523*3.5</f>
        <v>0</v>
      </c>
      <c r="AB523" s="18">
        <f>Y523*0.9</f>
        <v>0</v>
      </c>
    </row>
    <row r="524" spans="1:28" s="18" customFormat="1" x14ac:dyDescent="0.25">
      <c r="X524" s="17"/>
    </row>
    <row r="525" spans="1:28" s="17" customFormat="1" x14ac:dyDescent="0.25">
      <c r="A525" s="17">
        <v>176</v>
      </c>
      <c r="B525" s="17">
        <v>14</v>
      </c>
      <c r="C525" s="17">
        <v>1</v>
      </c>
      <c r="D525" s="17" t="s">
        <v>616</v>
      </c>
      <c r="E525" s="17" t="s">
        <v>708</v>
      </c>
      <c r="F525" s="17">
        <v>2</v>
      </c>
      <c r="G525" s="10">
        <f>+F525-O525/5</f>
        <v>1.6</v>
      </c>
      <c r="H525" s="11">
        <f>G525*7%</f>
        <v>0.11200000000000002</v>
      </c>
      <c r="I525" s="11">
        <f>G525+H525</f>
        <v>1.7120000000000002</v>
      </c>
      <c r="J525" s="17">
        <v>27</v>
      </c>
      <c r="K525" s="7">
        <f>I525*J525</f>
        <v>46.224000000000004</v>
      </c>
      <c r="L525" s="10" t="s">
        <v>673</v>
      </c>
      <c r="M525" s="17">
        <v>2</v>
      </c>
      <c r="N525" s="17">
        <v>2</v>
      </c>
      <c r="O525" s="13">
        <v>2</v>
      </c>
      <c r="P525" s="13">
        <v>375</v>
      </c>
      <c r="Q525" s="9">
        <f>N525*P525</f>
        <v>750</v>
      </c>
      <c r="R525" s="7">
        <f>G525*13</f>
        <v>20.8</v>
      </c>
      <c r="S525" s="7">
        <f>+R525+Q525+K525</f>
        <v>817.024</v>
      </c>
      <c r="T525" s="7">
        <f>S525+S526</f>
        <v>817.024</v>
      </c>
      <c r="U525" s="7">
        <f>T525/C525</f>
        <v>817.024</v>
      </c>
      <c r="X525" s="17">
        <f>U525*1.65</f>
        <v>1348.0896</v>
      </c>
      <c r="Y525" s="17">
        <v>1349</v>
      </c>
      <c r="Z525" s="17">
        <f>Y525*8</f>
        <v>10792</v>
      </c>
      <c r="AA525" s="17">
        <f>Y525*3.5</f>
        <v>4721.5</v>
      </c>
      <c r="AB525" s="17">
        <f>Y525*0.9</f>
        <v>1214.1000000000001</v>
      </c>
    </row>
    <row r="526" spans="1:28" s="18" customFormat="1" x14ac:dyDescent="0.25">
      <c r="E526" s="17"/>
      <c r="G526" s="5">
        <f>+F526-O526/5</f>
        <v>0</v>
      </c>
      <c r="H526" s="6">
        <f>G526*7%</f>
        <v>0</v>
      </c>
      <c r="I526" s="6">
        <f>G526+H526</f>
        <v>0</v>
      </c>
      <c r="J526" s="18">
        <v>27</v>
      </c>
      <c r="K526" s="7">
        <f>I526*J526</f>
        <v>0</v>
      </c>
      <c r="L526" s="5"/>
      <c r="Q526" s="9">
        <f>N526*P526</f>
        <v>0</v>
      </c>
      <c r="R526" s="8">
        <f>G526*6</f>
        <v>0</v>
      </c>
      <c r="S526" s="8">
        <f>+R526+Q526+K526</f>
        <v>0</v>
      </c>
      <c r="U526" s="8" t="e">
        <f>T526/C526</f>
        <v>#DIV/0!</v>
      </c>
      <c r="X526" s="17" t="e">
        <f>U526*1.8</f>
        <v>#DIV/0!</v>
      </c>
      <c r="Y526" s="18">
        <v>0</v>
      </c>
      <c r="Z526" s="18">
        <f>Y526*8</f>
        <v>0</v>
      </c>
      <c r="AA526" s="18">
        <f>Y526*3.5</f>
        <v>0</v>
      </c>
      <c r="AB526" s="18">
        <f>Y526*0.9</f>
        <v>0</v>
      </c>
    </row>
    <row r="527" spans="1:28" s="18" customFormat="1" x14ac:dyDescent="0.25">
      <c r="E527" s="17"/>
      <c r="G527" s="15"/>
      <c r="H527" s="27"/>
      <c r="I527" s="27"/>
      <c r="K527" s="28"/>
      <c r="L527" s="15"/>
      <c r="Q527" s="28"/>
      <c r="R527" s="29"/>
      <c r="S527" s="29"/>
      <c r="U527" s="29"/>
      <c r="X527" s="17"/>
    </row>
    <row r="528" spans="1:28" s="19" customFormat="1" x14ac:dyDescent="0.25">
      <c r="A528" s="19">
        <v>177</v>
      </c>
      <c r="B528" s="19">
        <v>18</v>
      </c>
      <c r="C528" s="19">
        <v>1</v>
      </c>
      <c r="D528" s="19" t="s">
        <v>616</v>
      </c>
      <c r="E528" s="19" t="s">
        <v>709</v>
      </c>
      <c r="F528" s="19">
        <v>2</v>
      </c>
      <c r="G528" s="99">
        <f>+F528-O528/5</f>
        <v>1.95</v>
      </c>
      <c r="H528" s="100">
        <f>G528*7%</f>
        <v>0.13650000000000001</v>
      </c>
      <c r="I528" s="100">
        <f>G528+H528</f>
        <v>2.0865</v>
      </c>
      <c r="J528" s="19">
        <v>32</v>
      </c>
      <c r="K528" s="101">
        <f>I528*J528</f>
        <v>66.768000000000001</v>
      </c>
      <c r="L528" s="99" t="s">
        <v>673</v>
      </c>
      <c r="M528" s="19">
        <v>2</v>
      </c>
      <c r="N528" s="19">
        <v>0.25</v>
      </c>
      <c r="O528" s="102">
        <v>0.25</v>
      </c>
      <c r="P528" s="102">
        <v>150</v>
      </c>
      <c r="Q528" s="103">
        <f>N528*P528</f>
        <v>37.5</v>
      </c>
      <c r="R528" s="101">
        <f>G528*13</f>
        <v>25.349999999999998</v>
      </c>
      <c r="S528" s="101">
        <f>+R528+Q528+K528</f>
        <v>129.61799999999999</v>
      </c>
      <c r="T528" s="101">
        <f>S528+S529</f>
        <v>129.61799999999999</v>
      </c>
      <c r="U528" s="101">
        <f>T528/C528</f>
        <v>129.61799999999999</v>
      </c>
      <c r="X528" s="19">
        <f>U528*1.8</f>
        <v>233.3124</v>
      </c>
      <c r="Y528" s="19">
        <v>229</v>
      </c>
      <c r="Z528" s="19">
        <f>Y528*8</f>
        <v>1832</v>
      </c>
      <c r="AA528" s="19">
        <f>Y528*3.5</f>
        <v>801.5</v>
      </c>
      <c r="AB528" s="19">
        <f>Y528*0.9</f>
        <v>206.1</v>
      </c>
    </row>
    <row r="529" spans="1:28" s="18" customFormat="1" x14ac:dyDescent="0.25">
      <c r="E529" s="17"/>
      <c r="G529" s="5">
        <f>+F529-O529/5</f>
        <v>0</v>
      </c>
      <c r="H529" s="6">
        <f>G529*7%</f>
        <v>0</v>
      </c>
      <c r="I529" s="6">
        <f>G529+H529</f>
        <v>0</v>
      </c>
      <c r="J529" s="18">
        <v>32</v>
      </c>
      <c r="K529" s="7">
        <f>I529*J529</f>
        <v>0</v>
      </c>
      <c r="L529" s="5"/>
      <c r="Q529" s="9">
        <f>N529*P529</f>
        <v>0</v>
      </c>
      <c r="R529" s="8">
        <f>G529*6</f>
        <v>0</v>
      </c>
      <c r="S529" s="8">
        <f>+R529+Q529+K529</f>
        <v>0</v>
      </c>
      <c r="U529" s="8" t="e">
        <f>T529/C529</f>
        <v>#DIV/0!</v>
      </c>
      <c r="X529" s="17" t="e">
        <f>U529*1.8</f>
        <v>#DIV/0!</v>
      </c>
      <c r="Y529" s="18">
        <v>0</v>
      </c>
      <c r="Z529" s="18">
        <f>Y529*8</f>
        <v>0</v>
      </c>
      <c r="AA529" s="18">
        <f>Y529*3.5</f>
        <v>0</v>
      </c>
      <c r="AB529" s="18">
        <f>Y529*0.9</f>
        <v>0</v>
      </c>
    </row>
    <row r="530" spans="1:28" s="18" customFormat="1" x14ac:dyDescent="0.25">
      <c r="X530" s="17"/>
    </row>
    <row r="531" spans="1:28" s="17" customFormat="1" x14ac:dyDescent="0.25">
      <c r="A531" s="31">
        <v>178</v>
      </c>
      <c r="B531" s="17">
        <v>18</v>
      </c>
      <c r="C531" s="17">
        <v>1</v>
      </c>
      <c r="D531" s="17" t="s">
        <v>616</v>
      </c>
      <c r="E531" s="17" t="s">
        <v>710</v>
      </c>
      <c r="F531" s="17">
        <v>2</v>
      </c>
      <c r="G531" s="10">
        <f>+F531-O531/5</f>
        <v>1.9</v>
      </c>
      <c r="H531" s="11">
        <f>G531*7%</f>
        <v>0.13300000000000001</v>
      </c>
      <c r="I531" s="11">
        <f>G531+H531</f>
        <v>2.0329999999999999</v>
      </c>
      <c r="J531" s="17">
        <v>32</v>
      </c>
      <c r="K531" s="7">
        <f>I531*J531</f>
        <v>65.055999999999997</v>
      </c>
      <c r="L531" s="10" t="s">
        <v>673</v>
      </c>
      <c r="M531" s="17">
        <v>2</v>
      </c>
      <c r="N531" s="17">
        <v>0.5</v>
      </c>
      <c r="O531" s="13">
        <v>0.5</v>
      </c>
      <c r="P531" s="13">
        <v>185</v>
      </c>
      <c r="Q531" s="9">
        <f>N531*P531</f>
        <v>92.5</v>
      </c>
      <c r="R531" s="7">
        <f>G531*13</f>
        <v>24.7</v>
      </c>
      <c r="S531" s="7">
        <f>+R531+Q531+K531</f>
        <v>182.256</v>
      </c>
      <c r="T531" s="7">
        <f>S531+S532</f>
        <v>182.256</v>
      </c>
      <c r="U531" s="7">
        <f>T531/C531</f>
        <v>182.256</v>
      </c>
      <c r="X531" s="17">
        <f>U531*1.8</f>
        <v>328.06080000000003</v>
      </c>
      <c r="Y531" s="17">
        <v>329</v>
      </c>
      <c r="Z531" s="17">
        <f>Y531*8</f>
        <v>2632</v>
      </c>
      <c r="AA531" s="17">
        <f>Y531*3.5</f>
        <v>1151.5</v>
      </c>
      <c r="AB531" s="17">
        <f>Y531*0.9</f>
        <v>296.10000000000002</v>
      </c>
    </row>
    <row r="532" spans="1:28" s="18" customFormat="1" x14ac:dyDescent="0.25">
      <c r="E532" s="17"/>
      <c r="G532" s="5">
        <f>+F532-O532/5</f>
        <v>0</v>
      </c>
      <c r="H532" s="6">
        <f>G532*7%</f>
        <v>0</v>
      </c>
      <c r="I532" s="6">
        <f>G532+H532</f>
        <v>0</v>
      </c>
      <c r="J532" s="18">
        <v>32</v>
      </c>
      <c r="K532" s="7">
        <f>I532*J532</f>
        <v>0</v>
      </c>
      <c r="L532" s="5"/>
      <c r="Q532" s="9">
        <f>N532*P532</f>
        <v>0</v>
      </c>
      <c r="R532" s="8">
        <f>G532*6</f>
        <v>0</v>
      </c>
      <c r="S532" s="8">
        <f>+R532+Q532+K532</f>
        <v>0</v>
      </c>
      <c r="U532" s="8" t="e">
        <f>T532/C532</f>
        <v>#DIV/0!</v>
      </c>
      <c r="X532" s="17" t="e">
        <f>U532*1.8</f>
        <v>#DIV/0!</v>
      </c>
      <c r="Y532" s="18">
        <v>0</v>
      </c>
      <c r="Z532" s="18">
        <f>Y532*8</f>
        <v>0</v>
      </c>
      <c r="AA532" s="18">
        <f>Y532*3.5</f>
        <v>0</v>
      </c>
      <c r="AB532" s="18">
        <f>Y532*0.9</f>
        <v>0</v>
      </c>
    </row>
    <row r="533" spans="1:28" s="18" customFormat="1" x14ac:dyDescent="0.25">
      <c r="X533" s="17"/>
    </row>
    <row r="534" spans="1:28" s="17" customFormat="1" x14ac:dyDescent="0.25">
      <c r="A534" s="31">
        <v>179</v>
      </c>
      <c r="B534" s="17">
        <v>18</v>
      </c>
      <c r="C534" s="17">
        <v>1</v>
      </c>
      <c r="D534" s="17" t="s">
        <v>616</v>
      </c>
      <c r="E534" s="17" t="s">
        <v>711</v>
      </c>
      <c r="F534" s="17">
        <v>2</v>
      </c>
      <c r="G534" s="10">
        <f>+F534-O534/5</f>
        <v>1.8</v>
      </c>
      <c r="H534" s="11">
        <f>G534*7%</f>
        <v>0.12600000000000003</v>
      </c>
      <c r="I534" s="11">
        <f>G534+H534</f>
        <v>1.9260000000000002</v>
      </c>
      <c r="J534" s="17">
        <v>32</v>
      </c>
      <c r="K534" s="7">
        <f>I534*J534</f>
        <v>61.632000000000005</v>
      </c>
      <c r="L534" s="10" t="s">
        <v>673</v>
      </c>
      <c r="M534" s="17">
        <v>2</v>
      </c>
      <c r="N534" s="17">
        <v>1</v>
      </c>
      <c r="O534" s="13">
        <v>1</v>
      </c>
      <c r="P534" s="13">
        <v>260</v>
      </c>
      <c r="Q534" s="9">
        <f>N534*P534</f>
        <v>260</v>
      </c>
      <c r="R534" s="7">
        <f>G534*13</f>
        <v>23.400000000000002</v>
      </c>
      <c r="S534" s="7">
        <f>+R534+Q534+K534</f>
        <v>345.03199999999998</v>
      </c>
      <c r="T534" s="7">
        <f>S534+S535</f>
        <v>345.03199999999998</v>
      </c>
      <c r="U534" s="7">
        <f>T534/C534</f>
        <v>345.03199999999998</v>
      </c>
      <c r="X534" s="17">
        <f>U534*1.8</f>
        <v>621.05759999999998</v>
      </c>
      <c r="Y534" s="17">
        <v>619</v>
      </c>
      <c r="Z534" s="17">
        <f>Y534*8</f>
        <v>4952</v>
      </c>
      <c r="AA534" s="17">
        <f>Y534*3.5</f>
        <v>2166.5</v>
      </c>
      <c r="AB534" s="17">
        <f>Y534*0.9</f>
        <v>557.1</v>
      </c>
    </row>
    <row r="535" spans="1:28" s="18" customFormat="1" x14ac:dyDescent="0.25">
      <c r="E535" s="17"/>
      <c r="G535" s="5">
        <f>+F535-O535/5</f>
        <v>0</v>
      </c>
      <c r="H535" s="6">
        <f>G535*7%</f>
        <v>0</v>
      </c>
      <c r="I535" s="6">
        <f>G535+H535</f>
        <v>0</v>
      </c>
      <c r="J535" s="18">
        <v>32</v>
      </c>
      <c r="K535" s="7">
        <f>I535*J535</f>
        <v>0</v>
      </c>
      <c r="L535" s="5"/>
      <c r="Q535" s="9">
        <f>N535*P535</f>
        <v>0</v>
      </c>
      <c r="R535" s="8">
        <f>G535*6</f>
        <v>0</v>
      </c>
      <c r="S535" s="8">
        <f>+R535+Q535+K535</f>
        <v>0</v>
      </c>
      <c r="U535" s="8" t="e">
        <f>T535/C535</f>
        <v>#DIV/0!</v>
      </c>
      <c r="X535" s="17" t="e">
        <f>U535*1.8</f>
        <v>#DIV/0!</v>
      </c>
      <c r="Y535" s="18">
        <v>0</v>
      </c>
      <c r="Z535" s="18">
        <f>Y535*8</f>
        <v>0</v>
      </c>
      <c r="AA535" s="18">
        <f>Y535*3.5</f>
        <v>0</v>
      </c>
      <c r="AB535" s="18">
        <f>Y535*0.9</f>
        <v>0</v>
      </c>
    </row>
    <row r="536" spans="1:28" s="18" customFormat="1" x14ac:dyDescent="0.25">
      <c r="X536" s="17"/>
    </row>
    <row r="537" spans="1:28" s="17" customFormat="1" x14ac:dyDescent="0.25">
      <c r="A537" s="31">
        <v>180</v>
      </c>
      <c r="B537" s="17">
        <v>18</v>
      </c>
      <c r="C537" s="17">
        <v>1</v>
      </c>
      <c r="D537" s="17" t="s">
        <v>616</v>
      </c>
      <c r="E537" s="17" t="s">
        <v>712</v>
      </c>
      <c r="F537" s="17">
        <v>2</v>
      </c>
      <c r="G537" s="10">
        <f>+F537-O537/5</f>
        <v>1.7</v>
      </c>
      <c r="H537" s="11">
        <f>G537*7%</f>
        <v>0.11900000000000001</v>
      </c>
      <c r="I537" s="11">
        <f>G537+H537</f>
        <v>1.819</v>
      </c>
      <c r="J537" s="17">
        <v>32</v>
      </c>
      <c r="K537" s="7">
        <f>I537*J537</f>
        <v>58.207999999999998</v>
      </c>
      <c r="L537" s="10" t="s">
        <v>673</v>
      </c>
      <c r="M537" s="17">
        <v>2</v>
      </c>
      <c r="N537" s="17">
        <v>1.5</v>
      </c>
      <c r="O537" s="13">
        <v>1.5</v>
      </c>
      <c r="P537" s="13">
        <v>300</v>
      </c>
      <c r="Q537" s="9">
        <f>N537*P537</f>
        <v>450</v>
      </c>
      <c r="R537" s="7">
        <f>G537*13</f>
        <v>22.099999999999998</v>
      </c>
      <c r="S537" s="7">
        <f>+R537+Q537+K537</f>
        <v>530.30799999999999</v>
      </c>
      <c r="T537" s="7">
        <f>S537+S538</f>
        <v>530.30799999999999</v>
      </c>
      <c r="U537" s="7">
        <f>T537/C537</f>
        <v>530.30799999999999</v>
      </c>
      <c r="X537" s="17">
        <f>U537*1.8</f>
        <v>954.55439999999999</v>
      </c>
      <c r="Y537" s="17">
        <v>949</v>
      </c>
      <c r="Z537" s="17">
        <f>Y537*8</f>
        <v>7592</v>
      </c>
      <c r="AA537" s="17">
        <f>Y537*3.5</f>
        <v>3321.5</v>
      </c>
      <c r="AB537" s="17">
        <f>Y537*0.9</f>
        <v>854.1</v>
      </c>
    </row>
    <row r="538" spans="1:28" s="18" customFormat="1" x14ac:dyDescent="0.25">
      <c r="E538" s="17"/>
      <c r="G538" s="5">
        <f>+F538-O538/5</f>
        <v>0</v>
      </c>
      <c r="H538" s="6">
        <f>G538*7%</f>
        <v>0</v>
      </c>
      <c r="I538" s="6">
        <f>G538+H538</f>
        <v>0</v>
      </c>
      <c r="J538" s="18">
        <v>32</v>
      </c>
      <c r="K538" s="7">
        <f>I538*J538</f>
        <v>0</v>
      </c>
      <c r="L538" s="5"/>
      <c r="Q538" s="9">
        <f>N538*P538</f>
        <v>0</v>
      </c>
      <c r="R538" s="8">
        <f>G538*6</f>
        <v>0</v>
      </c>
      <c r="S538" s="8">
        <f>+R538+Q538+K538</f>
        <v>0</v>
      </c>
      <c r="U538" s="8" t="e">
        <f>T538/C538</f>
        <v>#DIV/0!</v>
      </c>
      <c r="X538" s="17" t="e">
        <f>U538*1.8</f>
        <v>#DIV/0!</v>
      </c>
      <c r="Y538" s="18">
        <v>0</v>
      </c>
      <c r="Z538" s="18">
        <f>Y538*8</f>
        <v>0</v>
      </c>
      <c r="AA538" s="18">
        <f>Y538*3.5</f>
        <v>0</v>
      </c>
      <c r="AB538" s="18">
        <f>Y538*0.9</f>
        <v>0</v>
      </c>
    </row>
    <row r="539" spans="1:28" s="18" customFormat="1" x14ac:dyDescent="0.25">
      <c r="X539" s="17"/>
    </row>
    <row r="540" spans="1:28" s="17" customFormat="1" x14ac:dyDescent="0.25">
      <c r="A540" s="31">
        <v>181</v>
      </c>
      <c r="B540" s="17">
        <v>18</v>
      </c>
      <c r="C540" s="17">
        <v>1</v>
      </c>
      <c r="D540" s="17" t="s">
        <v>616</v>
      </c>
      <c r="E540" s="17" t="s">
        <v>713</v>
      </c>
      <c r="F540" s="17">
        <v>2</v>
      </c>
      <c r="G540" s="10">
        <f>+F540-O540/5</f>
        <v>1.6</v>
      </c>
      <c r="H540" s="11">
        <f>G540*7%</f>
        <v>0.11200000000000002</v>
      </c>
      <c r="I540" s="11">
        <f>G540+H540</f>
        <v>1.7120000000000002</v>
      </c>
      <c r="J540" s="17">
        <v>32</v>
      </c>
      <c r="K540" s="7">
        <f>I540*J540</f>
        <v>54.784000000000006</v>
      </c>
      <c r="L540" s="10" t="s">
        <v>673</v>
      </c>
      <c r="M540" s="17">
        <v>2</v>
      </c>
      <c r="N540" s="17">
        <v>2</v>
      </c>
      <c r="O540" s="13">
        <v>2</v>
      </c>
      <c r="P540" s="13">
        <v>375</v>
      </c>
      <c r="Q540" s="9">
        <f>N540*P540</f>
        <v>750</v>
      </c>
      <c r="R540" s="7">
        <f>G540*13</f>
        <v>20.8</v>
      </c>
      <c r="S540" s="7">
        <f>+R540+Q540+K540</f>
        <v>825.58399999999995</v>
      </c>
      <c r="T540" s="7">
        <f>S540+S541</f>
        <v>825.58399999999995</v>
      </c>
      <c r="U540" s="7">
        <f>T540/C540</f>
        <v>825.58399999999995</v>
      </c>
      <c r="X540" s="17">
        <f>U540*1.65</f>
        <v>1362.2135999999998</v>
      </c>
      <c r="Y540" s="17">
        <v>1359</v>
      </c>
      <c r="Z540" s="17">
        <f>Y540*8</f>
        <v>10872</v>
      </c>
      <c r="AA540" s="17">
        <f>Y540*3.5</f>
        <v>4756.5</v>
      </c>
      <c r="AB540" s="17">
        <f>Y540*0.9</f>
        <v>1223.1000000000001</v>
      </c>
    </row>
    <row r="541" spans="1:28" s="18" customFormat="1" x14ac:dyDescent="0.25">
      <c r="E541" s="17"/>
      <c r="G541" s="5">
        <f>+F541-O541/5</f>
        <v>0</v>
      </c>
      <c r="H541" s="6">
        <f>G541*7%</f>
        <v>0</v>
      </c>
      <c r="I541" s="6">
        <f>G541+H541</f>
        <v>0</v>
      </c>
      <c r="J541" s="18">
        <v>32</v>
      </c>
      <c r="K541" s="7">
        <f>I541*J541</f>
        <v>0</v>
      </c>
      <c r="L541" s="5"/>
      <c r="Q541" s="9">
        <f>N541*P541</f>
        <v>0</v>
      </c>
      <c r="R541" s="8">
        <f>G541*6</f>
        <v>0</v>
      </c>
      <c r="S541" s="8">
        <f>+R541+Q541+K541</f>
        <v>0</v>
      </c>
      <c r="U541" s="8" t="e">
        <f>T541/C541</f>
        <v>#DIV/0!</v>
      </c>
      <c r="X541" s="17" t="e">
        <f>U541*1.8</f>
        <v>#DIV/0!</v>
      </c>
      <c r="Y541" s="18">
        <v>0</v>
      </c>
      <c r="Z541" s="18">
        <f>Y541*8</f>
        <v>0</v>
      </c>
      <c r="AA541" s="18">
        <f>Y541*3.5</f>
        <v>0</v>
      </c>
      <c r="AB541" s="18">
        <f>Y541*0.9</f>
        <v>0</v>
      </c>
    </row>
    <row r="543" spans="1:28" s="42" customFormat="1" x14ac:dyDescent="0.25">
      <c r="A543" s="42">
        <v>182</v>
      </c>
      <c r="B543" s="42">
        <v>925</v>
      </c>
      <c r="C543" s="42">
        <v>1</v>
      </c>
      <c r="D543" s="42" t="s">
        <v>716</v>
      </c>
      <c r="E543" s="42" t="s">
        <v>714</v>
      </c>
      <c r="F543" s="42">
        <v>3.5</v>
      </c>
      <c r="G543" s="43">
        <f>+F543-O543/5</f>
        <v>3.45</v>
      </c>
      <c r="H543" s="44">
        <f>G543*7%</f>
        <v>0.24150000000000005</v>
      </c>
      <c r="I543" s="44">
        <f>G543+H543</f>
        <v>3.6915000000000004</v>
      </c>
      <c r="J543" s="42">
        <v>1</v>
      </c>
      <c r="K543" s="45">
        <f>I543*J543</f>
        <v>3.6915000000000004</v>
      </c>
      <c r="L543" s="43" t="s">
        <v>673</v>
      </c>
      <c r="M543" s="42">
        <v>3</v>
      </c>
      <c r="N543" s="42">
        <v>0.25</v>
      </c>
      <c r="O543" s="46">
        <v>0.25</v>
      </c>
      <c r="P543" s="46">
        <v>150</v>
      </c>
      <c r="Q543" s="47">
        <f>N543*P543</f>
        <v>37.5</v>
      </c>
      <c r="R543" s="45">
        <f>G543*6</f>
        <v>20.700000000000003</v>
      </c>
      <c r="S543" s="45">
        <f>+R543+Q543+K543</f>
        <v>61.891500000000001</v>
      </c>
      <c r="T543" s="45">
        <f>S543+S544</f>
        <v>61.891500000000001</v>
      </c>
      <c r="U543" s="45">
        <f>T543/C543</f>
        <v>61.891500000000001</v>
      </c>
      <c r="X543" s="17">
        <f>U543*2</f>
        <v>123.783</v>
      </c>
      <c r="Y543" s="42">
        <v>119</v>
      </c>
      <c r="Z543" s="42">
        <f>Y543*8</f>
        <v>952</v>
      </c>
      <c r="AA543" s="42">
        <f>Y543*3.5</f>
        <v>416.5</v>
      </c>
      <c r="AB543" s="42">
        <f>Y543*0.9</f>
        <v>107.10000000000001</v>
      </c>
    </row>
    <row r="544" spans="1:28" s="18" customFormat="1" x14ac:dyDescent="0.25">
      <c r="E544" s="17"/>
      <c r="G544" s="5">
        <f>+F544-O544/5</f>
        <v>0</v>
      </c>
      <c r="H544" s="6">
        <f>G544*7%</f>
        <v>0</v>
      </c>
      <c r="I544" s="6">
        <f>G544+H544</f>
        <v>0</v>
      </c>
      <c r="J544" s="18">
        <v>1</v>
      </c>
      <c r="K544" s="7">
        <f>I544*J544</f>
        <v>0</v>
      </c>
      <c r="L544" s="5"/>
      <c r="Q544" s="9">
        <f>N544*P544</f>
        <v>0</v>
      </c>
      <c r="R544" s="8">
        <f>G544*6</f>
        <v>0</v>
      </c>
      <c r="S544" s="8">
        <f>+R544+Q544+K544</f>
        <v>0</v>
      </c>
      <c r="U544" s="8" t="e">
        <f>T544/C544</f>
        <v>#DIV/0!</v>
      </c>
      <c r="X544" s="17" t="e">
        <f>U544*1.8</f>
        <v>#DIV/0!</v>
      </c>
      <c r="Y544" s="18">
        <v>0</v>
      </c>
      <c r="Z544" s="18">
        <f>Y544*8</f>
        <v>0</v>
      </c>
      <c r="AA544" s="18">
        <f>Y544*3.5</f>
        <v>0</v>
      </c>
      <c r="AB544" s="18">
        <f>Y544*0.9</f>
        <v>0</v>
      </c>
    </row>
    <row r="546" spans="1:28" s="17" customFormat="1" x14ac:dyDescent="0.25">
      <c r="A546" s="17">
        <v>183</v>
      </c>
      <c r="B546" s="17">
        <v>925</v>
      </c>
      <c r="C546" s="17">
        <v>1</v>
      </c>
      <c r="D546" s="17" t="s">
        <v>716</v>
      </c>
      <c r="E546" s="17" t="s">
        <v>715</v>
      </c>
      <c r="F546" s="17">
        <v>3.5</v>
      </c>
      <c r="G546" s="10">
        <f>+F546-O546/5</f>
        <v>3.4</v>
      </c>
      <c r="H546" s="11">
        <f>G546*7%</f>
        <v>0.23800000000000002</v>
      </c>
      <c r="I546" s="11">
        <f>G546+H546</f>
        <v>3.6379999999999999</v>
      </c>
      <c r="J546" s="17">
        <v>1</v>
      </c>
      <c r="K546" s="7">
        <f>I546*J546</f>
        <v>3.6379999999999999</v>
      </c>
      <c r="L546" s="10" t="s">
        <v>673</v>
      </c>
      <c r="M546" s="17">
        <v>3</v>
      </c>
      <c r="N546" s="17">
        <v>0.5</v>
      </c>
      <c r="O546" s="13">
        <v>0.5</v>
      </c>
      <c r="P546" s="13">
        <v>220</v>
      </c>
      <c r="Q546" s="9">
        <f>N546*P546</f>
        <v>110</v>
      </c>
      <c r="R546" s="7">
        <f>G546*6</f>
        <v>20.399999999999999</v>
      </c>
      <c r="S546" s="7">
        <f>+R546+Q546+K546</f>
        <v>134.03800000000001</v>
      </c>
      <c r="T546" s="7">
        <f>S546+S547</f>
        <v>134.03800000000001</v>
      </c>
      <c r="U546" s="7">
        <f>T546/C546</f>
        <v>134.03800000000001</v>
      </c>
      <c r="X546" s="17">
        <f>U546*1.8</f>
        <v>241.26840000000001</v>
      </c>
      <c r="Y546" s="17">
        <v>239</v>
      </c>
      <c r="Z546" s="17">
        <f>Y546*8</f>
        <v>1912</v>
      </c>
      <c r="AA546" s="17">
        <f>Y546*3.5</f>
        <v>836.5</v>
      </c>
      <c r="AB546" s="17">
        <f>Y546*0.9</f>
        <v>215.1</v>
      </c>
    </row>
    <row r="547" spans="1:28" s="18" customFormat="1" x14ac:dyDescent="0.25">
      <c r="E547" s="17"/>
      <c r="G547" s="5">
        <f>+F547-O547/5</f>
        <v>0</v>
      </c>
      <c r="H547" s="6">
        <f>G547*7%</f>
        <v>0</v>
      </c>
      <c r="I547" s="6">
        <f>G547+H547</f>
        <v>0</v>
      </c>
      <c r="J547" s="18">
        <v>1</v>
      </c>
      <c r="K547" s="7">
        <f>I547*J547</f>
        <v>0</v>
      </c>
      <c r="L547" s="5"/>
      <c r="Q547" s="9">
        <f>N547*P547</f>
        <v>0</v>
      </c>
      <c r="R547" s="8">
        <f>G547*6</f>
        <v>0</v>
      </c>
      <c r="S547" s="8">
        <f>+R547+Q547+K547</f>
        <v>0</v>
      </c>
      <c r="U547" s="8" t="e">
        <f>T547/C547</f>
        <v>#DIV/0!</v>
      </c>
      <c r="X547" s="17" t="e">
        <f>U547*1.8</f>
        <v>#DIV/0!</v>
      </c>
      <c r="Y547" s="18">
        <v>0</v>
      </c>
      <c r="Z547" s="18">
        <f>Y547*8</f>
        <v>0</v>
      </c>
      <c r="AA547" s="18">
        <f>Y547*3.5</f>
        <v>0</v>
      </c>
      <c r="AB547" s="18">
        <f>Y547*0.9</f>
        <v>0</v>
      </c>
    </row>
    <row r="549" spans="1:28" s="17" customFormat="1" x14ac:dyDescent="0.25">
      <c r="A549" s="17">
        <v>184</v>
      </c>
      <c r="B549" s="17">
        <v>925</v>
      </c>
      <c r="C549" s="17">
        <v>1</v>
      </c>
      <c r="D549" s="17" t="s">
        <v>716</v>
      </c>
      <c r="E549" s="17" t="s">
        <v>717</v>
      </c>
      <c r="F549" s="17">
        <v>3.5</v>
      </c>
      <c r="G549" s="10">
        <f>+F549-O549/5</f>
        <v>3.3</v>
      </c>
      <c r="H549" s="11">
        <f>G549*7%</f>
        <v>0.23100000000000001</v>
      </c>
      <c r="I549" s="11">
        <f>G549+H549</f>
        <v>3.5309999999999997</v>
      </c>
      <c r="J549" s="17">
        <v>1</v>
      </c>
      <c r="K549" s="7">
        <f>I549*J549</f>
        <v>3.5309999999999997</v>
      </c>
      <c r="L549" s="10" t="s">
        <v>673</v>
      </c>
      <c r="M549" s="17">
        <v>3</v>
      </c>
      <c r="N549" s="17">
        <v>1</v>
      </c>
      <c r="O549" s="13">
        <v>1</v>
      </c>
      <c r="P549" s="13">
        <v>200</v>
      </c>
      <c r="Q549" s="9">
        <f>N549*P549</f>
        <v>200</v>
      </c>
      <c r="R549" s="7">
        <f>G549*6</f>
        <v>19.799999999999997</v>
      </c>
      <c r="S549" s="7">
        <f>+R549+Q549+K549</f>
        <v>223.33100000000002</v>
      </c>
      <c r="T549" s="7">
        <f>S549+S550</f>
        <v>223.33100000000002</v>
      </c>
      <c r="U549" s="7">
        <f>T549/C549</f>
        <v>223.33100000000002</v>
      </c>
      <c r="X549" s="17">
        <f>U549*1.8</f>
        <v>401.99580000000003</v>
      </c>
      <c r="Y549" s="17">
        <v>399</v>
      </c>
      <c r="Z549" s="17">
        <f>Y549*8</f>
        <v>3192</v>
      </c>
      <c r="AA549" s="17">
        <f>Y549*3.5</f>
        <v>1396.5</v>
      </c>
      <c r="AB549" s="17">
        <f>Y549*0.9</f>
        <v>359.1</v>
      </c>
    </row>
    <row r="550" spans="1:28" s="18" customFormat="1" x14ac:dyDescent="0.25">
      <c r="E550" s="17"/>
      <c r="G550" s="5">
        <f>+F550-O550/5</f>
        <v>0</v>
      </c>
      <c r="H550" s="6">
        <f>G550*7%</f>
        <v>0</v>
      </c>
      <c r="I550" s="6">
        <f>G550+H550</f>
        <v>0</v>
      </c>
      <c r="J550" s="18">
        <v>1</v>
      </c>
      <c r="K550" s="7">
        <f>I550*J550</f>
        <v>0</v>
      </c>
      <c r="L550" s="5"/>
      <c r="Q550" s="9">
        <f>N550*P550</f>
        <v>0</v>
      </c>
      <c r="R550" s="8">
        <f>G550*6</f>
        <v>0</v>
      </c>
      <c r="S550" s="8">
        <f>+R550+Q550+K550</f>
        <v>0</v>
      </c>
      <c r="U550" s="8" t="e">
        <f>T550/C550</f>
        <v>#DIV/0!</v>
      </c>
      <c r="X550" s="17" t="e">
        <f>U550*1.8</f>
        <v>#DIV/0!</v>
      </c>
      <c r="Y550" s="18">
        <v>0</v>
      </c>
      <c r="Z550" s="18">
        <f>Y550*8</f>
        <v>0</v>
      </c>
      <c r="AA550" s="18">
        <f>Y550*3.5</f>
        <v>0</v>
      </c>
      <c r="AB550" s="18">
        <f>Y550*0.9</f>
        <v>0</v>
      </c>
    </row>
    <row r="552" spans="1:28" s="17" customFormat="1" x14ac:dyDescent="0.25">
      <c r="A552" s="17">
        <v>185</v>
      </c>
      <c r="B552" s="17">
        <v>925</v>
      </c>
      <c r="C552" s="17">
        <v>1</v>
      </c>
      <c r="D552" s="17" t="s">
        <v>716</v>
      </c>
      <c r="E552" s="17" t="s">
        <v>718</v>
      </c>
      <c r="F552" s="17">
        <v>3.5</v>
      </c>
      <c r="G552" s="10">
        <f>+F552-O552/5</f>
        <v>3.2</v>
      </c>
      <c r="H552" s="11">
        <f>G552*7%</f>
        <v>0.22400000000000003</v>
      </c>
      <c r="I552" s="11">
        <f>G552+H552</f>
        <v>3.4240000000000004</v>
      </c>
      <c r="J552" s="17">
        <v>1</v>
      </c>
      <c r="K552" s="7">
        <f>I552*J552</f>
        <v>3.4240000000000004</v>
      </c>
      <c r="L552" s="10" t="s">
        <v>673</v>
      </c>
      <c r="M552" s="17">
        <v>3</v>
      </c>
      <c r="N552" s="17">
        <v>1.5</v>
      </c>
      <c r="O552" s="13">
        <v>1.5</v>
      </c>
      <c r="P552" s="13">
        <v>260</v>
      </c>
      <c r="Q552" s="9">
        <f>N552*P552</f>
        <v>390</v>
      </c>
      <c r="R552" s="7">
        <f>G552*6</f>
        <v>19.200000000000003</v>
      </c>
      <c r="S552" s="7">
        <f>+R552+Q552+K552</f>
        <v>412.62399999999997</v>
      </c>
      <c r="T552" s="7">
        <f>S552+S553</f>
        <v>412.62399999999997</v>
      </c>
      <c r="U552" s="7">
        <f>T552/C552</f>
        <v>412.62399999999997</v>
      </c>
      <c r="X552" s="17">
        <f>U552*1.8</f>
        <v>742.72319999999991</v>
      </c>
      <c r="Y552" s="17">
        <v>739</v>
      </c>
      <c r="Z552" s="17">
        <f>Y552*8</f>
        <v>5912</v>
      </c>
      <c r="AA552" s="17">
        <f>Y552*3.5</f>
        <v>2586.5</v>
      </c>
      <c r="AB552" s="17">
        <f>Y552*0.9</f>
        <v>665.1</v>
      </c>
    </row>
    <row r="553" spans="1:28" s="18" customFormat="1" x14ac:dyDescent="0.25">
      <c r="E553" s="17"/>
      <c r="G553" s="5">
        <f>+F553-O553/5</f>
        <v>0</v>
      </c>
      <c r="H553" s="6">
        <f>G553*7%</f>
        <v>0</v>
      </c>
      <c r="I553" s="6">
        <f>G553+H553</f>
        <v>0</v>
      </c>
      <c r="J553" s="18">
        <v>1</v>
      </c>
      <c r="K553" s="7">
        <f>I553*J553</f>
        <v>0</v>
      </c>
      <c r="L553" s="5"/>
      <c r="Q553" s="9">
        <f>N553*P553</f>
        <v>0</v>
      </c>
      <c r="R553" s="8">
        <f>G553*6</f>
        <v>0</v>
      </c>
      <c r="S553" s="8">
        <f>+R553+Q553+K553</f>
        <v>0</v>
      </c>
      <c r="U553" s="8" t="e">
        <f>T553/C553</f>
        <v>#DIV/0!</v>
      </c>
      <c r="X553" s="17" t="e">
        <f>U553*1.8</f>
        <v>#DIV/0!</v>
      </c>
      <c r="Y553" s="18">
        <v>0</v>
      </c>
      <c r="Z553" s="18">
        <f>Y553*8</f>
        <v>0</v>
      </c>
      <c r="AA553" s="18">
        <f>Y553*3.5</f>
        <v>0</v>
      </c>
      <c r="AB553" s="18">
        <f>Y553*0.9</f>
        <v>0</v>
      </c>
    </row>
    <row r="555" spans="1:28" s="17" customFormat="1" x14ac:dyDescent="0.25">
      <c r="A555" s="17">
        <v>186</v>
      </c>
      <c r="B555" s="17">
        <v>925</v>
      </c>
      <c r="C555" s="17">
        <v>1</v>
      </c>
      <c r="D555" s="17" t="s">
        <v>716</v>
      </c>
      <c r="E555" s="17" t="s">
        <v>719</v>
      </c>
      <c r="F555" s="17">
        <v>3.5</v>
      </c>
      <c r="G555" s="10">
        <f>+F555-O555/5</f>
        <v>3.08</v>
      </c>
      <c r="H555" s="11">
        <f>G555*7%</f>
        <v>0.21560000000000001</v>
      </c>
      <c r="I555" s="11">
        <f>G555+H555</f>
        <v>3.2956000000000003</v>
      </c>
      <c r="J555" s="17">
        <v>1</v>
      </c>
      <c r="K555" s="7">
        <f>I555*J555</f>
        <v>3.2956000000000003</v>
      </c>
      <c r="L555" s="10" t="s">
        <v>673</v>
      </c>
      <c r="M555" s="17">
        <v>3</v>
      </c>
      <c r="N555" s="17">
        <v>2.1</v>
      </c>
      <c r="O555" s="13">
        <v>2.1</v>
      </c>
      <c r="P555" s="13">
        <v>300</v>
      </c>
      <c r="Q555" s="9">
        <f>N555*P555</f>
        <v>630</v>
      </c>
      <c r="R555" s="7">
        <f>G555*6</f>
        <v>18.48</v>
      </c>
      <c r="S555" s="7">
        <f>+R555+Q555+K555</f>
        <v>651.77560000000005</v>
      </c>
      <c r="T555" s="7">
        <f>S555+S556</f>
        <v>651.77560000000005</v>
      </c>
      <c r="U555" s="7">
        <f>T555/C555</f>
        <v>651.77560000000005</v>
      </c>
      <c r="X555" s="17">
        <f>U555*1.8</f>
        <v>1173.1960800000002</v>
      </c>
      <c r="Y555" s="17">
        <v>1169</v>
      </c>
      <c r="Z555" s="17">
        <f>Y555*8</f>
        <v>9352</v>
      </c>
      <c r="AA555" s="17">
        <f>Y555*3.5</f>
        <v>4091.5</v>
      </c>
      <c r="AB555" s="17">
        <f>Y555*0.9</f>
        <v>1052.1000000000001</v>
      </c>
    </row>
    <row r="556" spans="1:28" s="18" customFormat="1" x14ac:dyDescent="0.25">
      <c r="E556" s="17"/>
      <c r="G556" s="5">
        <f>+F556-O556/5</f>
        <v>0</v>
      </c>
      <c r="H556" s="6">
        <f>G556*7%</f>
        <v>0</v>
      </c>
      <c r="I556" s="6">
        <f>G556+H556</f>
        <v>0</v>
      </c>
      <c r="J556" s="18">
        <v>1</v>
      </c>
      <c r="K556" s="7">
        <f>I556*J556</f>
        <v>0</v>
      </c>
      <c r="L556" s="5"/>
      <c r="Q556" s="9">
        <f>N556*P556</f>
        <v>0</v>
      </c>
      <c r="R556" s="8">
        <f>G556*6</f>
        <v>0</v>
      </c>
      <c r="S556" s="8">
        <f>+R556+Q556+K556</f>
        <v>0</v>
      </c>
      <c r="U556" s="8" t="e">
        <f>T556/C556</f>
        <v>#DIV/0!</v>
      </c>
      <c r="X556" s="17" t="e">
        <f>U556*1.8</f>
        <v>#DIV/0!</v>
      </c>
      <c r="Y556" s="18">
        <v>0</v>
      </c>
      <c r="Z556" s="18">
        <f>Y556*8</f>
        <v>0</v>
      </c>
      <c r="AA556" s="18">
        <f>Y556*3.5</f>
        <v>0</v>
      </c>
      <c r="AB556" s="18">
        <f>Y556*0.9</f>
        <v>0</v>
      </c>
    </row>
    <row r="558" spans="1:28" s="56" customFormat="1" x14ac:dyDescent="0.25">
      <c r="A558" s="56">
        <v>187</v>
      </c>
      <c r="B558" s="56" t="s">
        <v>720</v>
      </c>
      <c r="C558" s="56">
        <v>1</v>
      </c>
      <c r="D558" s="56" t="s">
        <v>716</v>
      </c>
      <c r="E558" s="56" t="s">
        <v>721</v>
      </c>
      <c r="F558" s="56">
        <v>3.5</v>
      </c>
      <c r="G558" s="57">
        <f>+F558-O558/5</f>
        <v>3.45</v>
      </c>
      <c r="H558" s="58">
        <f>G558*7%</f>
        <v>0.24150000000000005</v>
      </c>
      <c r="I558" s="58">
        <f>G558+H558</f>
        <v>3.6915000000000004</v>
      </c>
      <c r="J558" s="56">
        <v>18</v>
      </c>
      <c r="K558" s="59">
        <f>I558*J558</f>
        <v>66.447000000000003</v>
      </c>
      <c r="L558" s="57" t="s">
        <v>673</v>
      </c>
      <c r="M558" s="56">
        <v>3</v>
      </c>
      <c r="N558" s="56">
        <v>0.25</v>
      </c>
      <c r="O558" s="60">
        <v>0.25</v>
      </c>
      <c r="P558" s="60">
        <v>150</v>
      </c>
      <c r="Q558" s="61">
        <f>N558*P558</f>
        <v>37.5</v>
      </c>
      <c r="R558" s="59">
        <f>G558*6</f>
        <v>20.700000000000003</v>
      </c>
      <c r="S558" s="59">
        <f>+R558+Q558+K558</f>
        <v>124.64700000000001</v>
      </c>
      <c r="T558" s="59">
        <f>S558+S559</f>
        <v>124.64700000000001</v>
      </c>
      <c r="U558" s="59">
        <f>T558/C558</f>
        <v>124.64700000000001</v>
      </c>
      <c r="X558" s="56">
        <f>U558*1.8</f>
        <v>224.36460000000002</v>
      </c>
      <c r="Y558" s="56">
        <v>219</v>
      </c>
      <c r="Z558" s="56">
        <f>Y558*8</f>
        <v>1752</v>
      </c>
      <c r="AA558" s="56">
        <f>Y558*3.5</f>
        <v>766.5</v>
      </c>
      <c r="AB558" s="56">
        <f>Y558*0.9</f>
        <v>197.1</v>
      </c>
    </row>
    <row r="559" spans="1:28" s="18" customFormat="1" x14ac:dyDescent="0.25">
      <c r="E559" s="17"/>
      <c r="G559" s="5">
        <f>+F559-O559/5</f>
        <v>0</v>
      </c>
      <c r="H559" s="6">
        <f>G559*7%</f>
        <v>0</v>
      </c>
      <c r="I559" s="6">
        <f>G559+H559</f>
        <v>0</v>
      </c>
      <c r="J559" s="18">
        <v>18</v>
      </c>
      <c r="K559" s="7">
        <f>I559*J559</f>
        <v>0</v>
      </c>
      <c r="L559" s="5"/>
      <c r="Q559" s="9">
        <f>N559*P559</f>
        <v>0</v>
      </c>
      <c r="R559" s="8">
        <f>G559*6</f>
        <v>0</v>
      </c>
      <c r="S559" s="8">
        <f>+R559+Q559+K559</f>
        <v>0</v>
      </c>
      <c r="U559" s="8" t="e">
        <f>T559/C559</f>
        <v>#DIV/0!</v>
      </c>
      <c r="X559" s="17" t="e">
        <f>U559*1.8</f>
        <v>#DIV/0!</v>
      </c>
      <c r="Y559" s="18">
        <v>0</v>
      </c>
      <c r="Z559" s="18">
        <f>Y559*8</f>
        <v>0</v>
      </c>
      <c r="AA559" s="18">
        <f>Y559*3.5</f>
        <v>0</v>
      </c>
      <c r="AB559" s="18">
        <f>Y559*0.9</f>
        <v>0</v>
      </c>
    </row>
    <row r="561" spans="1:28" s="17" customFormat="1" x14ac:dyDescent="0.25">
      <c r="A561" s="17">
        <v>188</v>
      </c>
      <c r="B561" s="17" t="s">
        <v>720</v>
      </c>
      <c r="C561" s="17">
        <v>1</v>
      </c>
      <c r="D561" s="17" t="s">
        <v>716</v>
      </c>
      <c r="E561" s="17" t="s">
        <v>722</v>
      </c>
      <c r="F561" s="17">
        <v>3.5</v>
      </c>
      <c r="G561" s="10">
        <f>+F561-O561/5</f>
        <v>3.4</v>
      </c>
      <c r="H561" s="11">
        <f>G561*7%</f>
        <v>0.23800000000000002</v>
      </c>
      <c r="I561" s="11">
        <f>G561+H561</f>
        <v>3.6379999999999999</v>
      </c>
      <c r="J561" s="17">
        <v>18</v>
      </c>
      <c r="K561" s="7">
        <f>I561*J561</f>
        <v>65.483999999999995</v>
      </c>
      <c r="L561" s="10" t="s">
        <v>673</v>
      </c>
      <c r="M561" s="17">
        <v>3</v>
      </c>
      <c r="N561" s="17">
        <v>0.5</v>
      </c>
      <c r="O561" s="13">
        <v>0.5</v>
      </c>
      <c r="P561" s="13">
        <v>220</v>
      </c>
      <c r="Q561" s="9">
        <f>N561*P561</f>
        <v>110</v>
      </c>
      <c r="R561" s="7">
        <f>G561*6</f>
        <v>20.399999999999999</v>
      </c>
      <c r="S561" s="7">
        <f>+R561+Q561+K561</f>
        <v>195.88400000000001</v>
      </c>
      <c r="T561" s="7">
        <f>S561+S562</f>
        <v>195.88400000000001</v>
      </c>
      <c r="U561" s="7">
        <f>T561/C561</f>
        <v>195.88400000000001</v>
      </c>
      <c r="X561" s="17">
        <f>U561*1.8</f>
        <v>352.59120000000001</v>
      </c>
      <c r="Y561" s="17">
        <v>349</v>
      </c>
      <c r="Z561" s="17">
        <f>Y561*8</f>
        <v>2792</v>
      </c>
      <c r="AA561" s="17">
        <f>Y561*3.5</f>
        <v>1221.5</v>
      </c>
      <c r="AB561" s="17">
        <f>Y561*0.9</f>
        <v>314.10000000000002</v>
      </c>
    </row>
    <row r="562" spans="1:28" s="18" customFormat="1" x14ac:dyDescent="0.25">
      <c r="E562" s="17"/>
      <c r="G562" s="5">
        <f>+F562-O562/5</f>
        <v>0</v>
      </c>
      <c r="H562" s="6">
        <f>G562*7%</f>
        <v>0</v>
      </c>
      <c r="I562" s="6">
        <f>G562+H562</f>
        <v>0</v>
      </c>
      <c r="J562" s="18">
        <v>18</v>
      </c>
      <c r="K562" s="7">
        <f>I562*J562</f>
        <v>0</v>
      </c>
      <c r="L562" s="5"/>
      <c r="Q562" s="9">
        <f>N562*P562</f>
        <v>0</v>
      </c>
      <c r="R562" s="8">
        <f>G562*6</f>
        <v>0</v>
      </c>
      <c r="S562" s="8">
        <f>+R562+Q562+K562</f>
        <v>0</v>
      </c>
      <c r="U562" s="8" t="e">
        <f>T562/C562</f>
        <v>#DIV/0!</v>
      </c>
      <c r="X562" s="17" t="e">
        <f>U562*1.8</f>
        <v>#DIV/0!</v>
      </c>
      <c r="Y562" s="18">
        <v>0</v>
      </c>
      <c r="Z562" s="18">
        <f>Y562*8</f>
        <v>0</v>
      </c>
      <c r="AA562" s="18">
        <f>Y562*3.5</f>
        <v>0</v>
      </c>
      <c r="AB562" s="18">
        <f>Y562*0.9</f>
        <v>0</v>
      </c>
    </row>
    <row r="564" spans="1:28" s="17" customFormat="1" x14ac:dyDescent="0.25">
      <c r="A564" s="17">
        <v>189</v>
      </c>
      <c r="B564" s="17" t="s">
        <v>720</v>
      </c>
      <c r="C564" s="17">
        <v>1</v>
      </c>
      <c r="D564" s="17" t="s">
        <v>716</v>
      </c>
      <c r="E564" s="17" t="s">
        <v>723</v>
      </c>
      <c r="F564" s="17">
        <v>3.5</v>
      </c>
      <c r="G564" s="10">
        <f>+F564-O564/5</f>
        <v>3.3</v>
      </c>
      <c r="H564" s="11">
        <f>G564*7%</f>
        <v>0.23100000000000001</v>
      </c>
      <c r="I564" s="11">
        <f>G564+H564</f>
        <v>3.5309999999999997</v>
      </c>
      <c r="J564" s="17">
        <v>18</v>
      </c>
      <c r="K564" s="7">
        <f>I564*J564</f>
        <v>63.557999999999993</v>
      </c>
      <c r="L564" s="10" t="s">
        <v>673</v>
      </c>
      <c r="M564" s="17">
        <v>3</v>
      </c>
      <c r="N564" s="17">
        <v>1</v>
      </c>
      <c r="O564" s="13">
        <v>1</v>
      </c>
      <c r="P564" s="13">
        <v>200</v>
      </c>
      <c r="Q564" s="9">
        <f>N564*P564</f>
        <v>200</v>
      </c>
      <c r="R564" s="7">
        <f>G564*6</f>
        <v>19.799999999999997</v>
      </c>
      <c r="S564" s="7">
        <f>+R564+Q564+K564</f>
        <v>283.358</v>
      </c>
      <c r="T564" s="7">
        <f>S564+S565</f>
        <v>283.358</v>
      </c>
      <c r="U564" s="7">
        <f>T564/C564</f>
        <v>283.358</v>
      </c>
      <c r="X564" s="17">
        <f>U564*1.8</f>
        <v>510.0444</v>
      </c>
      <c r="Y564" s="17">
        <v>509</v>
      </c>
      <c r="Z564" s="17">
        <f>Y564*8</f>
        <v>4072</v>
      </c>
      <c r="AA564" s="17">
        <f>Y564*3.5</f>
        <v>1781.5</v>
      </c>
      <c r="AB564" s="17">
        <f>Y564*0.9</f>
        <v>458.1</v>
      </c>
    </row>
    <row r="565" spans="1:28" s="18" customFormat="1" x14ac:dyDescent="0.25">
      <c r="E565" s="17"/>
      <c r="G565" s="5">
        <f>+F565-O565/5</f>
        <v>0</v>
      </c>
      <c r="H565" s="6">
        <f>G565*7%</f>
        <v>0</v>
      </c>
      <c r="I565" s="6">
        <f>G565+H565</f>
        <v>0</v>
      </c>
      <c r="J565" s="18">
        <v>18</v>
      </c>
      <c r="K565" s="7">
        <f>I565*J565</f>
        <v>0</v>
      </c>
      <c r="L565" s="5"/>
      <c r="Q565" s="9">
        <f>N565*P565</f>
        <v>0</v>
      </c>
      <c r="R565" s="8">
        <f>G565*6</f>
        <v>0</v>
      </c>
      <c r="S565" s="8">
        <f>+R565+Q565+K565</f>
        <v>0</v>
      </c>
      <c r="U565" s="8" t="e">
        <f>T565/C565</f>
        <v>#DIV/0!</v>
      </c>
      <c r="X565" s="17" t="e">
        <f>U565*1.8</f>
        <v>#DIV/0!</v>
      </c>
      <c r="Y565" s="18">
        <v>0</v>
      </c>
      <c r="Z565" s="18">
        <f>Y565*8</f>
        <v>0</v>
      </c>
      <c r="AA565" s="18">
        <f>Y565*3.5</f>
        <v>0</v>
      </c>
      <c r="AB565" s="18">
        <f>Y565*0.9</f>
        <v>0</v>
      </c>
    </row>
    <row r="567" spans="1:28" s="17" customFormat="1" x14ac:dyDescent="0.25">
      <c r="A567" s="17">
        <v>190</v>
      </c>
      <c r="B567" s="17" t="s">
        <v>720</v>
      </c>
      <c r="C567" s="17">
        <v>1</v>
      </c>
      <c r="D567" s="17" t="s">
        <v>716</v>
      </c>
      <c r="E567" s="17" t="s">
        <v>724</v>
      </c>
      <c r="F567" s="17">
        <v>3.5</v>
      </c>
      <c r="G567" s="10">
        <f>+F567-O567/5</f>
        <v>3.2</v>
      </c>
      <c r="H567" s="11">
        <f>G567*7%</f>
        <v>0.22400000000000003</v>
      </c>
      <c r="I567" s="11">
        <f>G567+H567</f>
        <v>3.4240000000000004</v>
      </c>
      <c r="J567" s="17">
        <v>18</v>
      </c>
      <c r="K567" s="7">
        <f>I567*J567</f>
        <v>61.632000000000005</v>
      </c>
      <c r="L567" s="10" t="s">
        <v>673</v>
      </c>
      <c r="M567" s="17">
        <v>3</v>
      </c>
      <c r="N567" s="17">
        <v>1.5</v>
      </c>
      <c r="O567" s="13">
        <v>1.5</v>
      </c>
      <c r="P567" s="13">
        <v>260</v>
      </c>
      <c r="Q567" s="9">
        <f>N567*P567</f>
        <v>390</v>
      </c>
      <c r="R567" s="7">
        <f>G567*6</f>
        <v>19.200000000000003</v>
      </c>
      <c r="S567" s="7">
        <f>+R567+Q567+K567</f>
        <v>470.83199999999999</v>
      </c>
      <c r="T567" s="7">
        <f>S567+S568</f>
        <v>470.83199999999999</v>
      </c>
      <c r="U567" s="7">
        <f>T567/C567</f>
        <v>470.83199999999999</v>
      </c>
      <c r="X567" s="17">
        <f>U567*1.8</f>
        <v>847.49760000000003</v>
      </c>
      <c r="Y567" s="17">
        <v>849</v>
      </c>
      <c r="Z567" s="17">
        <f>Y567*8</f>
        <v>6792</v>
      </c>
      <c r="AA567" s="17">
        <f>Y567*3.5</f>
        <v>2971.5</v>
      </c>
      <c r="AB567" s="17">
        <f>Y567*0.9</f>
        <v>764.1</v>
      </c>
    </row>
    <row r="568" spans="1:28" s="18" customFormat="1" x14ac:dyDescent="0.25">
      <c r="E568" s="17"/>
      <c r="G568" s="5">
        <f>+F568-O568/5</f>
        <v>0</v>
      </c>
      <c r="H568" s="6">
        <f>G568*7%</f>
        <v>0</v>
      </c>
      <c r="I568" s="6">
        <f>G568+H568</f>
        <v>0</v>
      </c>
      <c r="J568" s="18">
        <v>18</v>
      </c>
      <c r="K568" s="7">
        <f>I568*J568</f>
        <v>0</v>
      </c>
      <c r="L568" s="5"/>
      <c r="Q568" s="9">
        <f>N568*P568</f>
        <v>0</v>
      </c>
      <c r="R568" s="8">
        <f>G568*6</f>
        <v>0</v>
      </c>
      <c r="S568" s="8">
        <f>+R568+Q568+K568</f>
        <v>0</v>
      </c>
      <c r="U568" s="8" t="e">
        <f>T568/C568</f>
        <v>#DIV/0!</v>
      </c>
      <c r="X568" s="17" t="e">
        <f>U568*1.8</f>
        <v>#DIV/0!</v>
      </c>
      <c r="Y568" s="18">
        <v>0</v>
      </c>
      <c r="Z568" s="18">
        <f>Y568*8</f>
        <v>0</v>
      </c>
      <c r="AA568" s="18">
        <f>Y568*3.5</f>
        <v>0</v>
      </c>
      <c r="AB568" s="18">
        <f>Y568*0.9</f>
        <v>0</v>
      </c>
    </row>
    <row r="570" spans="1:28" s="17" customFormat="1" x14ac:dyDescent="0.25">
      <c r="A570" s="17">
        <v>191</v>
      </c>
      <c r="B570" s="17" t="s">
        <v>720</v>
      </c>
      <c r="C570" s="17">
        <v>1</v>
      </c>
      <c r="D570" s="17" t="s">
        <v>716</v>
      </c>
      <c r="E570" s="17" t="s">
        <v>725</v>
      </c>
      <c r="F570" s="17">
        <v>3.5</v>
      </c>
      <c r="G570" s="10">
        <f>+F570-O570/5</f>
        <v>3.08</v>
      </c>
      <c r="H570" s="11">
        <f>G570*7%</f>
        <v>0.21560000000000001</v>
      </c>
      <c r="I570" s="11">
        <f>G570+H570</f>
        <v>3.2956000000000003</v>
      </c>
      <c r="J570" s="17">
        <v>18</v>
      </c>
      <c r="K570" s="7">
        <f>I570*J570</f>
        <v>59.320800000000006</v>
      </c>
      <c r="L570" s="10" t="s">
        <v>673</v>
      </c>
      <c r="M570" s="17">
        <v>3</v>
      </c>
      <c r="N570" s="17">
        <v>2.1</v>
      </c>
      <c r="O570" s="13">
        <v>2.1</v>
      </c>
      <c r="P570" s="13">
        <v>300</v>
      </c>
      <c r="Q570" s="9">
        <f>N570*P570</f>
        <v>630</v>
      </c>
      <c r="R570" s="7">
        <f>G570*6</f>
        <v>18.48</v>
      </c>
      <c r="S570" s="7">
        <f>+R570+Q570+K570</f>
        <v>707.80079999999998</v>
      </c>
      <c r="T570" s="7">
        <f>S570+S571</f>
        <v>707.80079999999998</v>
      </c>
      <c r="U570" s="7">
        <f>T570/C570</f>
        <v>707.80079999999998</v>
      </c>
      <c r="X570" s="17">
        <f>U570*1.8</f>
        <v>1274.04144</v>
      </c>
      <c r="Y570" s="17">
        <v>1269</v>
      </c>
      <c r="Z570" s="17">
        <f>Y570*8</f>
        <v>10152</v>
      </c>
      <c r="AA570" s="17">
        <f>Y570*3.5</f>
        <v>4441.5</v>
      </c>
      <c r="AB570" s="17">
        <f>Y570*0.9</f>
        <v>1142.1000000000001</v>
      </c>
    </row>
    <row r="571" spans="1:28" s="18" customFormat="1" x14ac:dyDescent="0.25">
      <c r="E571" s="17"/>
      <c r="G571" s="5">
        <f>+F571-O571/5</f>
        <v>0</v>
      </c>
      <c r="H571" s="6">
        <f>G571*7%</f>
        <v>0</v>
      </c>
      <c r="I571" s="6">
        <f>G571+H571</f>
        <v>0</v>
      </c>
      <c r="J571" s="18">
        <v>18</v>
      </c>
      <c r="K571" s="7">
        <f>I571*J571</f>
        <v>0</v>
      </c>
      <c r="L571" s="5"/>
      <c r="Q571" s="9">
        <f>N571*P571</f>
        <v>0</v>
      </c>
      <c r="R571" s="8">
        <f>G571*6</f>
        <v>0</v>
      </c>
      <c r="S571" s="8">
        <f>+R571+Q571+K571</f>
        <v>0</v>
      </c>
      <c r="U571" s="8" t="e">
        <f>T571/C571</f>
        <v>#DIV/0!</v>
      </c>
      <c r="X571" s="17" t="e">
        <f>U571*1.8</f>
        <v>#DIV/0!</v>
      </c>
      <c r="Y571" s="18">
        <v>0</v>
      </c>
      <c r="Z571" s="18">
        <f>Y571*8</f>
        <v>0</v>
      </c>
      <c r="AA571" s="18">
        <f>Y571*3.5</f>
        <v>0</v>
      </c>
      <c r="AB571" s="18">
        <f>Y571*0.9</f>
        <v>0</v>
      </c>
    </row>
    <row r="573" spans="1:28" s="42" customFormat="1" x14ac:dyDescent="0.25">
      <c r="A573" s="42">
        <v>192</v>
      </c>
      <c r="B573" s="42" t="s">
        <v>726</v>
      </c>
      <c r="C573" s="42">
        <v>1</v>
      </c>
      <c r="D573" s="42" t="s">
        <v>716</v>
      </c>
      <c r="E573" s="42" t="s">
        <v>727</v>
      </c>
      <c r="F573" s="42">
        <v>3.5</v>
      </c>
      <c r="G573" s="43">
        <f>+F573-O573/5</f>
        <v>3.45</v>
      </c>
      <c r="H573" s="44">
        <f>G573*7%</f>
        <v>0.24150000000000005</v>
      </c>
      <c r="I573" s="44">
        <f>G573+H573</f>
        <v>3.6915000000000004</v>
      </c>
      <c r="J573" s="42">
        <v>27</v>
      </c>
      <c r="K573" s="45">
        <f>I573*J573</f>
        <v>99.670500000000018</v>
      </c>
      <c r="L573" s="43" t="s">
        <v>673</v>
      </c>
      <c r="M573" s="42">
        <v>3</v>
      </c>
      <c r="N573" s="42">
        <v>0.25</v>
      </c>
      <c r="O573" s="46">
        <v>0.25</v>
      </c>
      <c r="P573" s="46">
        <v>150</v>
      </c>
      <c r="Q573" s="47">
        <f>N573*P573</f>
        <v>37.5</v>
      </c>
      <c r="R573" s="45">
        <f>G573*6</f>
        <v>20.700000000000003</v>
      </c>
      <c r="S573" s="45">
        <f>+R573+Q573+K573</f>
        <v>157.87050000000002</v>
      </c>
      <c r="T573" s="45">
        <f>S573+S574</f>
        <v>157.87050000000002</v>
      </c>
      <c r="U573" s="45">
        <f>T573/C573</f>
        <v>157.87050000000002</v>
      </c>
      <c r="X573" s="17">
        <f>U573*1.8</f>
        <v>284.16690000000006</v>
      </c>
      <c r="Y573" s="42">
        <v>279</v>
      </c>
      <c r="Z573" s="42">
        <f>Y573*8</f>
        <v>2232</v>
      </c>
      <c r="AA573" s="42">
        <f>Y573*3.5</f>
        <v>976.5</v>
      </c>
      <c r="AB573" s="42">
        <f>Y573*0.9</f>
        <v>251.1</v>
      </c>
    </row>
    <row r="574" spans="1:28" s="18" customFormat="1" x14ac:dyDescent="0.25">
      <c r="E574" s="17"/>
      <c r="G574" s="5">
        <f>+F574-O574/5</f>
        <v>0</v>
      </c>
      <c r="H574" s="6">
        <f>G574*7%</f>
        <v>0</v>
      </c>
      <c r="I574" s="6">
        <f>G574+H574</f>
        <v>0</v>
      </c>
      <c r="J574" s="18">
        <v>27</v>
      </c>
      <c r="K574" s="7">
        <f>I574*J574</f>
        <v>0</v>
      </c>
      <c r="L574" s="5"/>
      <c r="Q574" s="9">
        <f>N574*P574</f>
        <v>0</v>
      </c>
      <c r="R574" s="8">
        <f>G574*6</f>
        <v>0</v>
      </c>
      <c r="S574" s="8">
        <f>+R574+Q574+K574</f>
        <v>0</v>
      </c>
      <c r="U574" s="8" t="e">
        <f>T574/C574</f>
        <v>#DIV/0!</v>
      </c>
      <c r="X574" s="17" t="e">
        <f>U574*1.8</f>
        <v>#DIV/0!</v>
      </c>
      <c r="Y574" s="18">
        <v>0</v>
      </c>
      <c r="Z574" s="18">
        <f>Y574*8</f>
        <v>0</v>
      </c>
      <c r="AA574" s="18">
        <f>Y574*3.5</f>
        <v>0</v>
      </c>
      <c r="AB574" s="18">
        <f>Y574*0.9</f>
        <v>0</v>
      </c>
    </row>
    <row r="576" spans="1:28" s="17" customFormat="1" x14ac:dyDescent="0.25">
      <c r="A576" s="17">
        <v>193</v>
      </c>
      <c r="B576" s="17" t="s">
        <v>726</v>
      </c>
      <c r="C576" s="17">
        <v>1</v>
      </c>
      <c r="D576" s="17" t="s">
        <v>716</v>
      </c>
      <c r="E576" s="17" t="s">
        <v>728</v>
      </c>
      <c r="F576" s="17">
        <v>3.5</v>
      </c>
      <c r="G576" s="10">
        <f>+F576-O576/5</f>
        <v>3.4</v>
      </c>
      <c r="H576" s="11">
        <f>G576*7%</f>
        <v>0.23800000000000002</v>
      </c>
      <c r="I576" s="11">
        <f>G576+H576</f>
        <v>3.6379999999999999</v>
      </c>
      <c r="J576" s="17">
        <v>27</v>
      </c>
      <c r="K576" s="7">
        <f>I576*J576</f>
        <v>98.225999999999999</v>
      </c>
      <c r="L576" s="10" t="s">
        <v>673</v>
      </c>
      <c r="M576" s="17">
        <v>3</v>
      </c>
      <c r="N576" s="17">
        <v>0.5</v>
      </c>
      <c r="O576" s="13">
        <v>0.5</v>
      </c>
      <c r="P576" s="13">
        <v>220</v>
      </c>
      <c r="Q576" s="9">
        <f>N576*P576</f>
        <v>110</v>
      </c>
      <c r="R576" s="7">
        <f>G576*6</f>
        <v>20.399999999999999</v>
      </c>
      <c r="S576" s="7">
        <f>+R576+Q576+K576</f>
        <v>228.626</v>
      </c>
      <c r="T576" s="7">
        <f>S576+S577</f>
        <v>228.626</v>
      </c>
      <c r="U576" s="7">
        <f>T576/C576</f>
        <v>228.626</v>
      </c>
      <c r="X576" s="17">
        <f>U576*1.8</f>
        <v>411.52680000000004</v>
      </c>
      <c r="Y576" s="17">
        <v>409</v>
      </c>
      <c r="Z576" s="17">
        <f>Y576*8</f>
        <v>3272</v>
      </c>
      <c r="AA576" s="17">
        <f>Y576*3.5</f>
        <v>1431.5</v>
      </c>
      <c r="AB576" s="17">
        <f>Y576*0.9</f>
        <v>368.1</v>
      </c>
    </row>
    <row r="577" spans="1:28" s="18" customFormat="1" x14ac:dyDescent="0.25">
      <c r="E577" s="17"/>
      <c r="G577" s="5">
        <f>+F577-O577/5</f>
        <v>0</v>
      </c>
      <c r="H577" s="6">
        <f>G577*7%</f>
        <v>0</v>
      </c>
      <c r="I577" s="6">
        <f>G577+H577</f>
        <v>0</v>
      </c>
      <c r="J577" s="18">
        <v>27</v>
      </c>
      <c r="K577" s="7">
        <f>I577*J577</f>
        <v>0</v>
      </c>
      <c r="L577" s="5"/>
      <c r="Q577" s="9">
        <f>N577*P577</f>
        <v>0</v>
      </c>
      <c r="R577" s="8">
        <f>G577*6</f>
        <v>0</v>
      </c>
      <c r="S577" s="8">
        <f>+R577+Q577+K577</f>
        <v>0</v>
      </c>
      <c r="U577" s="8" t="e">
        <f>T577/C577</f>
        <v>#DIV/0!</v>
      </c>
      <c r="X577" s="17" t="e">
        <f>U577*1.8</f>
        <v>#DIV/0!</v>
      </c>
      <c r="Y577" s="18">
        <v>0</v>
      </c>
      <c r="Z577" s="18">
        <f>Y577*8</f>
        <v>0</v>
      </c>
      <c r="AA577" s="18">
        <f>Y577*3.5</f>
        <v>0</v>
      </c>
      <c r="AB577" s="18">
        <f>Y577*0.9</f>
        <v>0</v>
      </c>
    </row>
    <row r="579" spans="1:28" s="17" customFormat="1" ht="15" customHeight="1" x14ac:dyDescent="0.25">
      <c r="A579" s="17">
        <v>194</v>
      </c>
      <c r="B579" s="17" t="s">
        <v>726</v>
      </c>
      <c r="C579" s="17">
        <v>1</v>
      </c>
      <c r="D579" s="17" t="s">
        <v>716</v>
      </c>
      <c r="E579" s="17" t="s">
        <v>729</v>
      </c>
      <c r="F579" s="17">
        <v>3.5</v>
      </c>
      <c r="G579" s="10">
        <f>+F579-O579/5</f>
        <v>3.3</v>
      </c>
      <c r="H579" s="11">
        <f>G579*7%</f>
        <v>0.23100000000000001</v>
      </c>
      <c r="I579" s="11">
        <f>G579+H579</f>
        <v>3.5309999999999997</v>
      </c>
      <c r="J579" s="17">
        <v>27</v>
      </c>
      <c r="K579" s="7">
        <f>I579*J579</f>
        <v>95.336999999999989</v>
      </c>
      <c r="L579" s="10" t="s">
        <v>673</v>
      </c>
      <c r="M579" s="17">
        <v>3</v>
      </c>
      <c r="N579" s="17">
        <v>1</v>
      </c>
      <c r="O579" s="13">
        <v>1</v>
      </c>
      <c r="P579" s="13">
        <v>200</v>
      </c>
      <c r="Q579" s="9">
        <f>N579*P579</f>
        <v>200</v>
      </c>
      <c r="R579" s="7">
        <f>G579*6</f>
        <v>19.799999999999997</v>
      </c>
      <c r="S579" s="7">
        <f>+R579+Q579+K579</f>
        <v>315.137</v>
      </c>
      <c r="T579" s="7">
        <f>S579+S580</f>
        <v>315.137</v>
      </c>
      <c r="U579" s="7">
        <f>T579/C579</f>
        <v>315.137</v>
      </c>
      <c r="X579" s="17">
        <f>U579*1.8</f>
        <v>567.24660000000006</v>
      </c>
      <c r="Y579" s="17">
        <v>569</v>
      </c>
      <c r="Z579" s="17">
        <f>Y579*8</f>
        <v>4552</v>
      </c>
      <c r="AA579" s="17">
        <f>Y579*3.5</f>
        <v>1991.5</v>
      </c>
      <c r="AB579" s="17">
        <f>Y579*0.9</f>
        <v>512.1</v>
      </c>
    </row>
    <row r="580" spans="1:28" s="18" customFormat="1" x14ac:dyDescent="0.25">
      <c r="E580" s="17"/>
      <c r="G580" s="5">
        <f>+F580-O580/5</f>
        <v>0</v>
      </c>
      <c r="H580" s="6">
        <f>G580*7%</f>
        <v>0</v>
      </c>
      <c r="I580" s="6">
        <f>G580+H580</f>
        <v>0</v>
      </c>
      <c r="J580" s="18">
        <v>27</v>
      </c>
      <c r="K580" s="7">
        <f>I580*J580</f>
        <v>0</v>
      </c>
      <c r="L580" s="5"/>
      <c r="Q580" s="9">
        <f>N580*P580</f>
        <v>0</v>
      </c>
      <c r="R580" s="8">
        <f>G580*6</f>
        <v>0</v>
      </c>
      <c r="S580" s="8">
        <f>+R580+Q580+K580</f>
        <v>0</v>
      </c>
      <c r="U580" s="8" t="e">
        <f>T580/C580</f>
        <v>#DIV/0!</v>
      </c>
      <c r="X580" s="17" t="e">
        <f>U580*1.8</f>
        <v>#DIV/0!</v>
      </c>
      <c r="Y580" s="18">
        <v>0</v>
      </c>
      <c r="Z580" s="18">
        <f>Y580*8</f>
        <v>0</v>
      </c>
      <c r="AA580" s="18">
        <f>Y580*3.5</f>
        <v>0</v>
      </c>
      <c r="AB580" s="18">
        <f>Y580*0.9</f>
        <v>0</v>
      </c>
    </row>
    <row r="582" spans="1:28" s="17" customFormat="1" x14ac:dyDescent="0.25">
      <c r="A582" s="17">
        <v>195</v>
      </c>
      <c r="B582" s="17" t="s">
        <v>726</v>
      </c>
      <c r="C582" s="17">
        <v>1</v>
      </c>
      <c r="D582" s="17" t="s">
        <v>716</v>
      </c>
      <c r="E582" s="17" t="s">
        <v>731</v>
      </c>
      <c r="F582" s="17">
        <v>3.5</v>
      </c>
      <c r="G582" s="10">
        <f>+F582-O582/5</f>
        <v>3.2</v>
      </c>
      <c r="H582" s="11">
        <f>G582*7%</f>
        <v>0.22400000000000003</v>
      </c>
      <c r="I582" s="11">
        <f>G582+H582</f>
        <v>3.4240000000000004</v>
      </c>
      <c r="J582" s="17">
        <v>27</v>
      </c>
      <c r="K582" s="7">
        <f>I582*J582</f>
        <v>92.448000000000008</v>
      </c>
      <c r="L582" s="10" t="s">
        <v>673</v>
      </c>
      <c r="M582" s="17">
        <v>3</v>
      </c>
      <c r="N582" s="17">
        <v>1.5</v>
      </c>
      <c r="O582" s="13">
        <v>1.5</v>
      </c>
      <c r="P582" s="13">
        <v>260</v>
      </c>
      <c r="Q582" s="9">
        <f>N582*P582</f>
        <v>390</v>
      </c>
      <c r="R582" s="7">
        <f>G582*6</f>
        <v>19.200000000000003</v>
      </c>
      <c r="S582" s="7">
        <f>+R582+Q582+K582</f>
        <v>501.64800000000002</v>
      </c>
      <c r="T582" s="7">
        <f>S582+S583</f>
        <v>501.64800000000002</v>
      </c>
      <c r="U582" s="7">
        <f>T582/C582</f>
        <v>501.64800000000002</v>
      </c>
      <c r="X582" s="17">
        <f>U582*1.8</f>
        <v>902.96640000000002</v>
      </c>
      <c r="Y582" s="17">
        <v>899</v>
      </c>
      <c r="Z582" s="17">
        <f>Y582*8</f>
        <v>7192</v>
      </c>
      <c r="AA582" s="17">
        <f>Y582*3.5</f>
        <v>3146.5</v>
      </c>
      <c r="AB582" s="17">
        <f>Y582*0.9</f>
        <v>809.1</v>
      </c>
    </row>
    <row r="583" spans="1:28" s="18" customFormat="1" x14ac:dyDescent="0.25">
      <c r="E583" s="17"/>
      <c r="G583" s="5">
        <f>+F583-O583/5</f>
        <v>0</v>
      </c>
      <c r="H583" s="6">
        <f>G583*7%</f>
        <v>0</v>
      </c>
      <c r="I583" s="6">
        <f>G583+H583</f>
        <v>0</v>
      </c>
      <c r="J583" s="18">
        <v>27</v>
      </c>
      <c r="K583" s="7">
        <f>I583*J583</f>
        <v>0</v>
      </c>
      <c r="L583" s="5"/>
      <c r="Q583" s="9">
        <f>N583*P583</f>
        <v>0</v>
      </c>
      <c r="R583" s="8">
        <f>G583*6</f>
        <v>0</v>
      </c>
      <c r="S583" s="8">
        <f>+R583+Q583+K583</f>
        <v>0</v>
      </c>
      <c r="U583" s="8" t="e">
        <f>T583/C583</f>
        <v>#DIV/0!</v>
      </c>
      <c r="X583" s="17" t="e">
        <f>U583*1.8</f>
        <v>#DIV/0!</v>
      </c>
      <c r="Y583" s="18">
        <v>0</v>
      </c>
      <c r="Z583" s="18">
        <f>Y583*8</f>
        <v>0</v>
      </c>
      <c r="AA583" s="18">
        <f>Y583*3.5</f>
        <v>0</v>
      </c>
      <c r="AB583" s="18">
        <f>Y583*0.9</f>
        <v>0</v>
      </c>
    </row>
    <row r="585" spans="1:28" s="17" customFormat="1" ht="15" customHeight="1" x14ac:dyDescent="0.25">
      <c r="A585" s="17">
        <v>196</v>
      </c>
      <c r="B585" s="17" t="s">
        <v>726</v>
      </c>
      <c r="C585" s="17">
        <v>1</v>
      </c>
      <c r="D585" s="17" t="s">
        <v>716</v>
      </c>
      <c r="E585" s="17" t="s">
        <v>730</v>
      </c>
      <c r="F585" s="17">
        <v>3.5</v>
      </c>
      <c r="G585" s="10">
        <f>+F585-O585/5</f>
        <v>3.08</v>
      </c>
      <c r="H585" s="11">
        <f>G585*7%</f>
        <v>0.21560000000000001</v>
      </c>
      <c r="I585" s="11">
        <f>G585+H585</f>
        <v>3.2956000000000003</v>
      </c>
      <c r="J585" s="17">
        <v>27</v>
      </c>
      <c r="K585" s="7">
        <f>I585*J585</f>
        <v>88.981200000000001</v>
      </c>
      <c r="L585" s="10" t="s">
        <v>673</v>
      </c>
      <c r="M585" s="17">
        <v>3</v>
      </c>
      <c r="N585" s="17">
        <v>2.1</v>
      </c>
      <c r="O585" s="17">
        <v>2.1</v>
      </c>
      <c r="P585" s="13">
        <v>300</v>
      </c>
      <c r="Q585" s="9">
        <f>N585*P585</f>
        <v>630</v>
      </c>
      <c r="R585" s="7">
        <f>G585*6</f>
        <v>18.48</v>
      </c>
      <c r="S585" s="7">
        <f>+R585+Q585+K585</f>
        <v>737.46119999999996</v>
      </c>
      <c r="T585" s="7">
        <f>S585+S586</f>
        <v>737.46119999999996</v>
      </c>
      <c r="U585" s="7">
        <f>T585/C585</f>
        <v>737.46119999999996</v>
      </c>
      <c r="X585" s="17">
        <f>U585*1.8</f>
        <v>1327.4301599999999</v>
      </c>
      <c r="Y585" s="17">
        <v>1329</v>
      </c>
      <c r="Z585" s="17">
        <f>Y585*8</f>
        <v>10632</v>
      </c>
      <c r="AA585" s="17">
        <f>Y585*3.5</f>
        <v>4651.5</v>
      </c>
      <c r="AB585" s="17">
        <f>Y585*0.9</f>
        <v>1196.1000000000001</v>
      </c>
    </row>
    <row r="586" spans="1:28" s="18" customFormat="1" x14ac:dyDescent="0.25">
      <c r="E586" s="17"/>
      <c r="G586" s="5">
        <f>+F586-O586/5</f>
        <v>0</v>
      </c>
      <c r="H586" s="6">
        <f>G586*7%</f>
        <v>0</v>
      </c>
      <c r="I586" s="6">
        <f>G586+H586</f>
        <v>0</v>
      </c>
      <c r="J586" s="18">
        <v>27</v>
      </c>
      <c r="K586" s="7">
        <f>I586*J586</f>
        <v>0</v>
      </c>
      <c r="L586" s="5"/>
      <c r="Q586" s="9">
        <f>N586*P586</f>
        <v>0</v>
      </c>
      <c r="R586" s="8">
        <f>G586*6</f>
        <v>0</v>
      </c>
      <c r="S586" s="8">
        <f>+R586+Q586+K586</f>
        <v>0</v>
      </c>
      <c r="U586" s="8" t="e">
        <f>T586/C586</f>
        <v>#DIV/0!</v>
      </c>
      <c r="X586" s="17" t="e">
        <f>U586*1.8</f>
        <v>#DIV/0!</v>
      </c>
      <c r="Y586" s="18">
        <v>0</v>
      </c>
      <c r="Z586" s="18">
        <f>Y586*8</f>
        <v>0</v>
      </c>
      <c r="AA586" s="18">
        <f>Y586*3.5</f>
        <v>0</v>
      </c>
      <c r="AB586" s="18">
        <f>Y586*0.9</f>
        <v>0</v>
      </c>
    </row>
    <row r="588" spans="1:28" s="42" customFormat="1" x14ac:dyDescent="0.25">
      <c r="A588" s="42">
        <v>197</v>
      </c>
      <c r="B588" s="42" t="s">
        <v>733</v>
      </c>
      <c r="C588" s="42">
        <v>1</v>
      </c>
      <c r="D588" s="42" t="s">
        <v>716</v>
      </c>
      <c r="E588" s="42" t="s">
        <v>732</v>
      </c>
      <c r="F588" s="42">
        <v>3.5</v>
      </c>
      <c r="G588" s="43">
        <f>+F588-O588/5</f>
        <v>3.45</v>
      </c>
      <c r="H588" s="44">
        <f>G588*7%</f>
        <v>0.24150000000000005</v>
      </c>
      <c r="I588" s="44">
        <f>G588+H588</f>
        <v>3.6915000000000004</v>
      </c>
      <c r="J588" s="42">
        <v>32</v>
      </c>
      <c r="K588" s="45">
        <f>I588*J588</f>
        <v>118.12800000000001</v>
      </c>
      <c r="L588" s="43" t="s">
        <v>673</v>
      </c>
      <c r="M588" s="42">
        <v>3</v>
      </c>
      <c r="N588" s="42">
        <v>0.25</v>
      </c>
      <c r="O588" s="46">
        <v>0.25</v>
      </c>
      <c r="P588" s="46">
        <v>150</v>
      </c>
      <c r="Q588" s="47">
        <f>N588*P588</f>
        <v>37.5</v>
      </c>
      <c r="R588" s="45">
        <f>G588*6</f>
        <v>20.700000000000003</v>
      </c>
      <c r="S588" s="45">
        <f>+R588+Q588+K588</f>
        <v>176.32800000000003</v>
      </c>
      <c r="T588" s="45">
        <f>S588+S589</f>
        <v>176.32800000000003</v>
      </c>
      <c r="U588" s="45">
        <f>T588/C588</f>
        <v>176.32800000000003</v>
      </c>
      <c r="X588" s="42">
        <f>U588*1.8</f>
        <v>317.39040000000006</v>
      </c>
      <c r="Y588" s="42">
        <v>319</v>
      </c>
      <c r="Z588" s="42">
        <f>Y588*8</f>
        <v>2552</v>
      </c>
      <c r="AA588" s="42">
        <f>Y588*3.5</f>
        <v>1116.5</v>
      </c>
      <c r="AB588" s="42">
        <f>Y588*0.9</f>
        <v>287.10000000000002</v>
      </c>
    </row>
    <row r="589" spans="1:28" s="18" customFormat="1" x14ac:dyDescent="0.25">
      <c r="E589" s="17"/>
      <c r="G589" s="5">
        <f>+F589-O589/5</f>
        <v>0</v>
      </c>
      <c r="H589" s="6">
        <f>G589*7%</f>
        <v>0</v>
      </c>
      <c r="I589" s="6">
        <f>G589+H589</f>
        <v>0</v>
      </c>
      <c r="J589" s="18">
        <v>32</v>
      </c>
      <c r="K589" s="7">
        <f>I589*J589</f>
        <v>0</v>
      </c>
      <c r="L589" s="5"/>
      <c r="Q589" s="9">
        <f>N589*P589</f>
        <v>0</v>
      </c>
      <c r="R589" s="8">
        <f>G589*6</f>
        <v>0</v>
      </c>
      <c r="S589" s="8">
        <f>+R589+Q589+K589</f>
        <v>0</v>
      </c>
      <c r="U589" s="8" t="e">
        <f>T589/C589</f>
        <v>#DIV/0!</v>
      </c>
      <c r="X589" s="17" t="e">
        <f>U589*1.8</f>
        <v>#DIV/0!</v>
      </c>
      <c r="Y589" s="18">
        <v>0</v>
      </c>
      <c r="Z589" s="18">
        <f>Y589*8</f>
        <v>0</v>
      </c>
      <c r="AA589" s="18">
        <f>Y589*3.5</f>
        <v>0</v>
      </c>
      <c r="AB589" s="18">
        <f>Y589*0.9</f>
        <v>0</v>
      </c>
    </row>
    <row r="590" spans="1:28" x14ac:dyDescent="0.25">
      <c r="A590" s="18"/>
    </row>
    <row r="591" spans="1:28" s="17" customFormat="1" x14ac:dyDescent="0.25">
      <c r="A591" s="17">
        <v>198</v>
      </c>
      <c r="B591" s="17" t="s">
        <v>733</v>
      </c>
      <c r="C591" s="17">
        <v>1</v>
      </c>
      <c r="D591" s="17" t="s">
        <v>716</v>
      </c>
      <c r="E591" s="17" t="s">
        <v>734</v>
      </c>
      <c r="F591" s="17">
        <v>3.5</v>
      </c>
      <c r="G591" s="10">
        <f>+F591-O591/5</f>
        <v>3.4</v>
      </c>
      <c r="H591" s="11">
        <f>G591*7%</f>
        <v>0.23800000000000002</v>
      </c>
      <c r="I591" s="11">
        <f>G591+H591</f>
        <v>3.6379999999999999</v>
      </c>
      <c r="J591" s="17">
        <v>32</v>
      </c>
      <c r="K591" s="7">
        <f>I591*J591</f>
        <v>116.416</v>
      </c>
      <c r="L591" s="10" t="s">
        <v>673</v>
      </c>
      <c r="M591" s="17">
        <v>3</v>
      </c>
      <c r="N591" s="17">
        <v>0.5</v>
      </c>
      <c r="O591" s="13">
        <v>0.5</v>
      </c>
      <c r="P591" s="13">
        <v>220</v>
      </c>
      <c r="Q591" s="9">
        <f>N591*P591</f>
        <v>110</v>
      </c>
      <c r="R591" s="7">
        <f>G591*6</f>
        <v>20.399999999999999</v>
      </c>
      <c r="S591" s="7">
        <f>+R591+Q591+K591</f>
        <v>246.816</v>
      </c>
      <c r="T591" s="7">
        <f>S591+S592</f>
        <v>246.816</v>
      </c>
      <c r="U591" s="7">
        <f>T591/C591</f>
        <v>246.816</v>
      </c>
      <c r="X591" s="17">
        <f>U591*1.8</f>
        <v>444.2688</v>
      </c>
      <c r="Y591" s="17">
        <v>439</v>
      </c>
      <c r="Z591" s="17">
        <f>Y591*8</f>
        <v>3512</v>
      </c>
      <c r="AA591" s="17">
        <f>Y591*3.5</f>
        <v>1536.5</v>
      </c>
      <c r="AB591" s="17">
        <f>Y591*0.9</f>
        <v>395.1</v>
      </c>
    </row>
    <row r="592" spans="1:28" s="18" customFormat="1" x14ac:dyDescent="0.25">
      <c r="E592" s="17"/>
      <c r="G592" s="5">
        <f>+F592-O592/5</f>
        <v>0</v>
      </c>
      <c r="H592" s="6">
        <f>G592*7%</f>
        <v>0</v>
      </c>
      <c r="I592" s="6">
        <f>G592+H592</f>
        <v>0</v>
      </c>
      <c r="J592" s="18">
        <v>32</v>
      </c>
      <c r="K592" s="7">
        <f>I592*J592</f>
        <v>0</v>
      </c>
      <c r="L592" s="5"/>
      <c r="Q592" s="9">
        <f>N592*P592</f>
        <v>0</v>
      </c>
      <c r="R592" s="8">
        <f>G592*6</f>
        <v>0</v>
      </c>
      <c r="S592" s="8">
        <f>+R592+Q592+K592</f>
        <v>0</v>
      </c>
      <c r="U592" s="8" t="e">
        <f>T592/C592</f>
        <v>#DIV/0!</v>
      </c>
      <c r="X592" s="17" t="e">
        <f>U592*1.8</f>
        <v>#DIV/0!</v>
      </c>
      <c r="Y592" s="18">
        <v>0</v>
      </c>
      <c r="Z592" s="18">
        <f>Y592*8</f>
        <v>0</v>
      </c>
      <c r="AA592" s="18">
        <f>Y592*3.5</f>
        <v>0</v>
      </c>
      <c r="AB592" s="18">
        <f>Y592*0.9</f>
        <v>0</v>
      </c>
    </row>
    <row r="593" spans="1:28" x14ac:dyDescent="0.25">
      <c r="A593" s="18"/>
    </row>
    <row r="594" spans="1:28" s="17" customFormat="1" x14ac:dyDescent="0.25">
      <c r="A594" s="17">
        <v>199</v>
      </c>
      <c r="B594" s="17" t="s">
        <v>733</v>
      </c>
      <c r="C594" s="17">
        <v>1</v>
      </c>
      <c r="D594" s="17" t="s">
        <v>716</v>
      </c>
      <c r="E594" s="17" t="s">
        <v>735</v>
      </c>
      <c r="F594" s="17">
        <v>3.5</v>
      </c>
      <c r="G594" s="10">
        <f>+F594-O594/5</f>
        <v>3.3</v>
      </c>
      <c r="H594" s="11">
        <f>G594*7%</f>
        <v>0.23100000000000001</v>
      </c>
      <c r="I594" s="11">
        <f>G594+H594</f>
        <v>3.5309999999999997</v>
      </c>
      <c r="J594" s="17">
        <v>32</v>
      </c>
      <c r="K594" s="7">
        <f>I594*J594</f>
        <v>112.99199999999999</v>
      </c>
      <c r="L594" s="10" t="s">
        <v>673</v>
      </c>
      <c r="M594" s="17">
        <v>3</v>
      </c>
      <c r="N594" s="17">
        <v>1</v>
      </c>
      <c r="O594" s="13">
        <v>1</v>
      </c>
      <c r="P594" s="13">
        <v>200</v>
      </c>
      <c r="Q594" s="9">
        <f>N594*P594</f>
        <v>200</v>
      </c>
      <c r="R594" s="7">
        <f>G594*6</f>
        <v>19.799999999999997</v>
      </c>
      <c r="S594" s="7">
        <f>+R594+Q594+K594</f>
        <v>332.79200000000003</v>
      </c>
      <c r="T594" s="7">
        <f>S594+S595</f>
        <v>332.79200000000003</v>
      </c>
      <c r="U594" s="7">
        <f>T594/C594</f>
        <v>332.79200000000003</v>
      </c>
      <c r="X594" s="17">
        <f>U594*1.8</f>
        <v>599.02560000000005</v>
      </c>
      <c r="Y594" s="17">
        <v>599</v>
      </c>
      <c r="Z594" s="17">
        <f>Y594*8</f>
        <v>4792</v>
      </c>
      <c r="AA594" s="17">
        <f>Y594*3.5</f>
        <v>2096.5</v>
      </c>
      <c r="AB594" s="17">
        <f>Y594*0.9</f>
        <v>539.1</v>
      </c>
    </row>
    <row r="595" spans="1:28" s="18" customFormat="1" x14ac:dyDescent="0.25">
      <c r="E595" s="17"/>
      <c r="G595" s="5">
        <f>+F595-O595/5</f>
        <v>0</v>
      </c>
      <c r="H595" s="6">
        <f>G595*7%</f>
        <v>0</v>
      </c>
      <c r="I595" s="6">
        <f>G595+H595</f>
        <v>0</v>
      </c>
      <c r="J595" s="18">
        <v>32</v>
      </c>
      <c r="K595" s="7">
        <f>I595*J595</f>
        <v>0</v>
      </c>
      <c r="L595" s="5"/>
      <c r="Q595" s="9">
        <f>N595*P595</f>
        <v>0</v>
      </c>
      <c r="R595" s="8">
        <f>G595*6</f>
        <v>0</v>
      </c>
      <c r="S595" s="8">
        <f>+R595+Q595+K595</f>
        <v>0</v>
      </c>
      <c r="U595" s="8" t="e">
        <f>T595/C595</f>
        <v>#DIV/0!</v>
      </c>
      <c r="X595" s="17" t="e">
        <f>U595*1.8</f>
        <v>#DIV/0!</v>
      </c>
      <c r="Y595" s="18">
        <v>0</v>
      </c>
      <c r="Z595" s="18">
        <f>Y595*8</f>
        <v>0</v>
      </c>
      <c r="AA595" s="18">
        <f>Y595*3.5</f>
        <v>0</v>
      </c>
      <c r="AB595" s="18">
        <f>Y595*0.9</f>
        <v>0</v>
      </c>
    </row>
    <row r="597" spans="1:28" s="17" customFormat="1" x14ac:dyDescent="0.25">
      <c r="A597" s="17">
        <v>200</v>
      </c>
      <c r="B597" s="17" t="s">
        <v>733</v>
      </c>
      <c r="C597" s="17">
        <v>1</v>
      </c>
      <c r="D597" s="17" t="s">
        <v>716</v>
      </c>
      <c r="E597" s="17" t="s">
        <v>736</v>
      </c>
      <c r="F597" s="17">
        <v>3.5</v>
      </c>
      <c r="G597" s="10">
        <f>+F597-O597/5</f>
        <v>3.2</v>
      </c>
      <c r="H597" s="11">
        <f>G597*7%</f>
        <v>0.22400000000000003</v>
      </c>
      <c r="I597" s="11">
        <f>G597+H597</f>
        <v>3.4240000000000004</v>
      </c>
      <c r="J597" s="17">
        <v>32</v>
      </c>
      <c r="K597" s="7">
        <f>I597*J597</f>
        <v>109.56800000000001</v>
      </c>
      <c r="L597" s="10" t="s">
        <v>673</v>
      </c>
      <c r="M597" s="17">
        <v>3</v>
      </c>
      <c r="N597" s="17">
        <v>1.5</v>
      </c>
      <c r="O597" s="17">
        <v>1.5</v>
      </c>
      <c r="P597" s="13">
        <v>260</v>
      </c>
      <c r="Q597" s="9">
        <f>N597*P597</f>
        <v>390</v>
      </c>
      <c r="R597" s="7">
        <f>G597*6</f>
        <v>19.200000000000003</v>
      </c>
      <c r="S597" s="7">
        <f>+R597+Q597+K597</f>
        <v>518.76800000000003</v>
      </c>
      <c r="T597" s="7">
        <f>S597+S598</f>
        <v>518.76800000000003</v>
      </c>
      <c r="U597" s="7">
        <f>T597/C597</f>
        <v>518.76800000000003</v>
      </c>
      <c r="X597" s="17">
        <f>U597*1.8</f>
        <v>933.78240000000005</v>
      </c>
      <c r="Y597" s="17">
        <v>929</v>
      </c>
      <c r="Z597" s="17">
        <f>Y597*8</f>
        <v>7432</v>
      </c>
      <c r="AA597" s="17">
        <f>Y597*3.5</f>
        <v>3251.5</v>
      </c>
      <c r="AB597" s="17">
        <f>Y597*0.9</f>
        <v>836.1</v>
      </c>
    </row>
    <row r="598" spans="1:28" s="18" customFormat="1" x14ac:dyDescent="0.25">
      <c r="E598" s="17"/>
      <c r="G598" s="5">
        <f>+F598-O598/5</f>
        <v>0</v>
      </c>
      <c r="H598" s="6">
        <f>G598*7%</f>
        <v>0</v>
      </c>
      <c r="I598" s="6">
        <f>G598+H598</f>
        <v>0</v>
      </c>
      <c r="J598" s="18">
        <v>32</v>
      </c>
      <c r="K598" s="7">
        <f>I598*J598</f>
        <v>0</v>
      </c>
      <c r="L598" s="5"/>
      <c r="Q598" s="9">
        <f>N598*P598</f>
        <v>0</v>
      </c>
      <c r="R598" s="8">
        <f>G598*6</f>
        <v>0</v>
      </c>
      <c r="S598" s="8">
        <f>+R598+Q598+K598</f>
        <v>0</v>
      </c>
      <c r="U598" s="8" t="e">
        <f>T598/C598</f>
        <v>#DIV/0!</v>
      </c>
      <c r="X598" s="17" t="e">
        <f>U598*1.8</f>
        <v>#DIV/0!</v>
      </c>
      <c r="Y598" s="18">
        <v>0</v>
      </c>
      <c r="Z598" s="18">
        <f>Y598*8</f>
        <v>0</v>
      </c>
      <c r="AA598" s="18">
        <f>Y598*3.5</f>
        <v>0</v>
      </c>
      <c r="AB598" s="18">
        <f>Y598*0.9</f>
        <v>0</v>
      </c>
    </row>
    <row r="600" spans="1:28" s="17" customFormat="1" x14ac:dyDescent="0.25">
      <c r="A600" s="17">
        <v>201</v>
      </c>
      <c r="B600" s="17" t="s">
        <v>733</v>
      </c>
      <c r="C600" s="17">
        <v>1</v>
      </c>
      <c r="D600" s="17" t="s">
        <v>716</v>
      </c>
      <c r="E600" s="17" t="s">
        <v>737</v>
      </c>
      <c r="F600" s="17">
        <v>3.5</v>
      </c>
      <c r="G600" s="10">
        <f>+F600-O600/5</f>
        <v>3.08</v>
      </c>
      <c r="H600" s="11">
        <f>G600*7%</f>
        <v>0.21560000000000001</v>
      </c>
      <c r="I600" s="11">
        <f>G600+H600</f>
        <v>3.2956000000000003</v>
      </c>
      <c r="J600" s="17">
        <v>32</v>
      </c>
      <c r="K600" s="7">
        <f>I600*J600</f>
        <v>105.45920000000001</v>
      </c>
      <c r="L600" s="10" t="s">
        <v>673</v>
      </c>
      <c r="M600" s="17">
        <v>3</v>
      </c>
      <c r="N600" s="17">
        <v>2.1</v>
      </c>
      <c r="O600" s="17">
        <v>2.1</v>
      </c>
      <c r="P600" s="13">
        <v>300</v>
      </c>
      <c r="Q600" s="9">
        <f>N600*P600</f>
        <v>630</v>
      </c>
      <c r="R600" s="7">
        <f>G600*6</f>
        <v>18.48</v>
      </c>
      <c r="S600" s="7">
        <f>+R600+Q600+K600</f>
        <v>753.93920000000003</v>
      </c>
      <c r="T600" s="7">
        <f>S600+S601</f>
        <v>753.93920000000003</v>
      </c>
      <c r="U600" s="7">
        <f>T600/C600</f>
        <v>753.93920000000003</v>
      </c>
      <c r="X600" s="17">
        <f>U600*1.8</f>
        <v>1357.0905600000001</v>
      </c>
      <c r="Y600" s="17">
        <v>1359</v>
      </c>
      <c r="Z600" s="17">
        <f>Y600*8</f>
        <v>10872</v>
      </c>
      <c r="AA600" s="17">
        <f>Y600*3.5</f>
        <v>4756.5</v>
      </c>
      <c r="AB600" s="17">
        <f>Y600*0.9</f>
        <v>1223.1000000000001</v>
      </c>
    </row>
    <row r="601" spans="1:28" s="18" customFormat="1" x14ac:dyDescent="0.25">
      <c r="E601" s="17"/>
      <c r="G601" s="5">
        <f>+F601-O601/5</f>
        <v>0</v>
      </c>
      <c r="H601" s="6">
        <f>G601*7%</f>
        <v>0</v>
      </c>
      <c r="I601" s="6">
        <f>G601+H601</f>
        <v>0</v>
      </c>
      <c r="J601" s="18">
        <v>32</v>
      </c>
      <c r="K601" s="7">
        <f>I601*J601</f>
        <v>0</v>
      </c>
      <c r="L601" s="5"/>
      <c r="Q601" s="9">
        <f>N601*P601</f>
        <v>0</v>
      </c>
      <c r="R601" s="8">
        <f>G601*6</f>
        <v>0</v>
      </c>
      <c r="S601" s="8">
        <f>+R601+Q601+K601</f>
        <v>0</v>
      </c>
      <c r="U601" s="8" t="e">
        <f>T601/C601</f>
        <v>#DIV/0!</v>
      </c>
      <c r="X601" s="17" t="e">
        <f>U601*1.8</f>
        <v>#DIV/0!</v>
      </c>
      <c r="Y601" s="18">
        <v>0</v>
      </c>
      <c r="Z601" s="18">
        <f>Y601*8</f>
        <v>0</v>
      </c>
      <c r="AA601" s="18">
        <f>Y601*3.5</f>
        <v>0</v>
      </c>
      <c r="AB601" s="18">
        <f>Y601*0.9</f>
        <v>0</v>
      </c>
    </row>
    <row r="603" spans="1:28" s="42" customFormat="1" x14ac:dyDescent="0.25">
      <c r="A603" s="42">
        <v>202</v>
      </c>
      <c r="B603" s="42">
        <v>925</v>
      </c>
      <c r="C603" s="42">
        <v>1</v>
      </c>
      <c r="D603" s="42" t="s">
        <v>716</v>
      </c>
      <c r="E603" s="42" t="s">
        <v>738</v>
      </c>
      <c r="F603" s="42">
        <v>3.5</v>
      </c>
      <c r="G603" s="43">
        <f>+F603-O603/5</f>
        <v>3.45</v>
      </c>
      <c r="H603" s="44">
        <f>G603*7%</f>
        <v>0.24150000000000005</v>
      </c>
      <c r="I603" s="44">
        <f>G603+H603</f>
        <v>3.6915000000000004</v>
      </c>
      <c r="J603" s="42">
        <v>1</v>
      </c>
      <c r="K603" s="45">
        <f>I603*J603</f>
        <v>3.6915000000000004</v>
      </c>
      <c r="L603" s="43" t="s">
        <v>673</v>
      </c>
      <c r="M603" s="42">
        <v>3</v>
      </c>
      <c r="N603" s="42">
        <v>0.25</v>
      </c>
      <c r="O603" s="46">
        <v>0.25</v>
      </c>
      <c r="P603" s="46">
        <v>150</v>
      </c>
      <c r="Q603" s="47">
        <f>N603*P603</f>
        <v>37.5</v>
      </c>
      <c r="R603" s="45">
        <f>G603*6</f>
        <v>20.700000000000003</v>
      </c>
      <c r="S603" s="45">
        <f>+R603+Q603+K603</f>
        <v>61.891500000000001</v>
      </c>
      <c r="T603" s="45">
        <f>S603+S604</f>
        <v>61.891500000000001</v>
      </c>
      <c r="U603" s="45">
        <f>T603/C603</f>
        <v>61.891500000000001</v>
      </c>
      <c r="X603" s="17">
        <f>U603*2</f>
        <v>123.783</v>
      </c>
      <c r="Y603" s="42">
        <v>119</v>
      </c>
      <c r="Z603" s="42">
        <f>Y603*8</f>
        <v>952</v>
      </c>
      <c r="AA603" s="42">
        <f>Y603*3.5</f>
        <v>416.5</v>
      </c>
      <c r="AB603" s="42">
        <f>Y603*0.9</f>
        <v>107.10000000000001</v>
      </c>
    </row>
    <row r="604" spans="1:28" s="18" customFormat="1" x14ac:dyDescent="0.25">
      <c r="E604" s="17"/>
      <c r="G604" s="5">
        <f>+F604-O604/5</f>
        <v>0</v>
      </c>
      <c r="H604" s="6">
        <f>G604*7%</f>
        <v>0</v>
      </c>
      <c r="I604" s="6">
        <f>G604+H604</f>
        <v>0</v>
      </c>
      <c r="J604" s="18">
        <v>1</v>
      </c>
      <c r="K604" s="7">
        <f>I604*J604</f>
        <v>0</v>
      </c>
      <c r="L604" s="5"/>
      <c r="Q604" s="9">
        <f>N604*P604</f>
        <v>0</v>
      </c>
      <c r="R604" s="8">
        <f>G604*6</f>
        <v>0</v>
      </c>
      <c r="S604" s="8">
        <f>+R604+Q604+K604</f>
        <v>0</v>
      </c>
      <c r="U604" s="8" t="e">
        <f>T604/C604</f>
        <v>#DIV/0!</v>
      </c>
      <c r="X604" s="17" t="e">
        <f>U604*1.8</f>
        <v>#DIV/0!</v>
      </c>
      <c r="Y604" s="18">
        <v>0</v>
      </c>
      <c r="Z604" s="18">
        <f>Y604*8</f>
        <v>0</v>
      </c>
      <c r="AA604" s="18">
        <f>Y604*3.5</f>
        <v>0</v>
      </c>
      <c r="AB604" s="18">
        <f>Y604*0.9</f>
        <v>0</v>
      </c>
    </row>
    <row r="605" spans="1:28" s="18" customFormat="1" x14ac:dyDescent="0.25">
      <c r="X605" s="17"/>
    </row>
    <row r="606" spans="1:28" s="17" customFormat="1" x14ac:dyDescent="0.25">
      <c r="A606" s="17">
        <v>203</v>
      </c>
      <c r="B606" s="17">
        <v>925</v>
      </c>
      <c r="C606" s="17">
        <v>1</v>
      </c>
      <c r="D606" s="17" t="s">
        <v>716</v>
      </c>
      <c r="E606" s="17" t="s">
        <v>739</v>
      </c>
      <c r="F606" s="17">
        <v>3.5</v>
      </c>
      <c r="G606" s="10">
        <f>+F606-O606/5</f>
        <v>3.4</v>
      </c>
      <c r="H606" s="11">
        <f>G606*7%</f>
        <v>0.23800000000000002</v>
      </c>
      <c r="I606" s="11">
        <f>G606+H606</f>
        <v>3.6379999999999999</v>
      </c>
      <c r="J606" s="17">
        <v>1</v>
      </c>
      <c r="K606" s="7">
        <f>I606*J606</f>
        <v>3.6379999999999999</v>
      </c>
      <c r="L606" s="10" t="s">
        <v>673</v>
      </c>
      <c r="M606" s="17">
        <v>3</v>
      </c>
      <c r="N606" s="17">
        <v>0.5</v>
      </c>
      <c r="O606" s="13">
        <v>0.5</v>
      </c>
      <c r="P606" s="13">
        <v>220</v>
      </c>
      <c r="Q606" s="9">
        <f>N606*P606</f>
        <v>110</v>
      </c>
      <c r="R606" s="7">
        <f>G606*6</f>
        <v>20.399999999999999</v>
      </c>
      <c r="S606" s="7">
        <f>+R606+Q606+K606</f>
        <v>134.03800000000001</v>
      </c>
      <c r="T606" s="7">
        <f>S606+S607</f>
        <v>134.03800000000001</v>
      </c>
      <c r="U606" s="7">
        <f>T606/C606</f>
        <v>134.03800000000001</v>
      </c>
      <c r="X606" s="17">
        <f>U606*1.8</f>
        <v>241.26840000000001</v>
      </c>
      <c r="Y606" s="17">
        <v>239</v>
      </c>
      <c r="Z606" s="17">
        <f>Y606*8</f>
        <v>1912</v>
      </c>
      <c r="AA606" s="17">
        <f>Y606*3.5</f>
        <v>836.5</v>
      </c>
      <c r="AB606" s="17">
        <f>Y606*0.9</f>
        <v>215.1</v>
      </c>
    </row>
    <row r="607" spans="1:28" s="18" customFormat="1" x14ac:dyDescent="0.25">
      <c r="E607" s="17"/>
      <c r="G607" s="5">
        <f>+F607-O607/5</f>
        <v>0</v>
      </c>
      <c r="H607" s="6">
        <f>G607*7%</f>
        <v>0</v>
      </c>
      <c r="I607" s="6">
        <f>G607+H607</f>
        <v>0</v>
      </c>
      <c r="J607" s="18">
        <v>1</v>
      </c>
      <c r="K607" s="7">
        <f>I607*J607</f>
        <v>0</v>
      </c>
      <c r="L607" s="5"/>
      <c r="Q607" s="9">
        <f>N607*P607</f>
        <v>0</v>
      </c>
      <c r="R607" s="8">
        <f>G607*6</f>
        <v>0</v>
      </c>
      <c r="S607" s="8">
        <f>+R607+Q607+K607</f>
        <v>0</v>
      </c>
      <c r="U607" s="8" t="e">
        <f>T607/C607</f>
        <v>#DIV/0!</v>
      </c>
      <c r="X607" s="17" t="e">
        <f>U607*1.8</f>
        <v>#DIV/0!</v>
      </c>
      <c r="Y607" s="18">
        <v>0</v>
      </c>
      <c r="Z607" s="18">
        <f>Y607*8</f>
        <v>0</v>
      </c>
      <c r="AA607" s="18">
        <f>Y607*3.5</f>
        <v>0</v>
      </c>
      <c r="AB607" s="18">
        <f>Y607*0.9</f>
        <v>0</v>
      </c>
    </row>
    <row r="608" spans="1:28" s="18" customFormat="1" x14ac:dyDescent="0.25">
      <c r="X608" s="17"/>
    </row>
    <row r="609" spans="1:28" s="17" customFormat="1" x14ac:dyDescent="0.25">
      <c r="A609" s="17">
        <v>204</v>
      </c>
      <c r="B609" s="17">
        <v>925</v>
      </c>
      <c r="C609" s="17">
        <v>1</v>
      </c>
      <c r="D609" s="17" t="s">
        <v>716</v>
      </c>
      <c r="E609" s="17" t="s">
        <v>740</v>
      </c>
      <c r="F609" s="17">
        <v>3.5</v>
      </c>
      <c r="G609" s="10">
        <f>+F609-O609/5</f>
        <v>3.3</v>
      </c>
      <c r="H609" s="11">
        <f>G609*7%</f>
        <v>0.23100000000000001</v>
      </c>
      <c r="I609" s="11">
        <f>G609+H609</f>
        <v>3.5309999999999997</v>
      </c>
      <c r="J609" s="17">
        <v>1</v>
      </c>
      <c r="K609" s="7">
        <f>I609*J609</f>
        <v>3.5309999999999997</v>
      </c>
      <c r="L609" s="10" t="s">
        <v>673</v>
      </c>
      <c r="M609" s="17">
        <v>3</v>
      </c>
      <c r="N609" s="17">
        <v>1</v>
      </c>
      <c r="O609" s="13">
        <v>1</v>
      </c>
      <c r="P609" s="13">
        <v>200</v>
      </c>
      <c r="Q609" s="9">
        <f>N609*P609</f>
        <v>200</v>
      </c>
      <c r="R609" s="7">
        <f>G609*6</f>
        <v>19.799999999999997</v>
      </c>
      <c r="S609" s="7">
        <f>+R609+Q609+K609</f>
        <v>223.33100000000002</v>
      </c>
      <c r="T609" s="7">
        <f>S609+S610</f>
        <v>223.33100000000002</v>
      </c>
      <c r="U609" s="7">
        <f>T609/C609</f>
        <v>223.33100000000002</v>
      </c>
      <c r="X609" s="17">
        <f>U609*1.8</f>
        <v>401.99580000000003</v>
      </c>
      <c r="Y609" s="17">
        <v>399</v>
      </c>
      <c r="Z609" s="17">
        <f>Y609*8</f>
        <v>3192</v>
      </c>
      <c r="AA609" s="17">
        <f>Y609*3.5</f>
        <v>1396.5</v>
      </c>
      <c r="AB609" s="17">
        <f>Y609*0.9</f>
        <v>359.1</v>
      </c>
    </row>
    <row r="610" spans="1:28" s="18" customFormat="1" x14ac:dyDescent="0.25">
      <c r="E610" s="17"/>
      <c r="G610" s="5">
        <f>+F610-O610/5</f>
        <v>0</v>
      </c>
      <c r="H610" s="6">
        <f>G610*7%</f>
        <v>0</v>
      </c>
      <c r="I610" s="6">
        <f>G610+H610</f>
        <v>0</v>
      </c>
      <c r="J610" s="18">
        <v>1</v>
      </c>
      <c r="K610" s="7">
        <f>I610*J610</f>
        <v>0</v>
      </c>
      <c r="L610" s="5"/>
      <c r="Q610" s="9">
        <f>N610*P610</f>
        <v>0</v>
      </c>
      <c r="R610" s="8">
        <f>G610*6</f>
        <v>0</v>
      </c>
      <c r="S610" s="8">
        <f>+R610+Q610+K610</f>
        <v>0</v>
      </c>
      <c r="U610" s="8" t="e">
        <f>T610/C610</f>
        <v>#DIV/0!</v>
      </c>
      <c r="X610" s="17" t="e">
        <f>U610*1.8</f>
        <v>#DIV/0!</v>
      </c>
      <c r="Y610" s="18">
        <v>0</v>
      </c>
      <c r="Z610" s="18">
        <f>Y610*8</f>
        <v>0</v>
      </c>
      <c r="AA610" s="18">
        <f>Y610*3.5</f>
        <v>0</v>
      </c>
      <c r="AB610" s="18">
        <f>Y610*0.9</f>
        <v>0</v>
      </c>
    </row>
    <row r="611" spans="1:28" s="18" customFormat="1" x14ac:dyDescent="0.25">
      <c r="X611" s="17"/>
    </row>
    <row r="612" spans="1:28" s="17" customFormat="1" x14ac:dyDescent="0.25">
      <c r="A612" s="17">
        <v>205</v>
      </c>
      <c r="B612" s="17">
        <v>925</v>
      </c>
      <c r="C612" s="17">
        <v>1</v>
      </c>
      <c r="D612" s="17" t="s">
        <v>716</v>
      </c>
      <c r="E612" s="17" t="s">
        <v>741</v>
      </c>
      <c r="F612" s="17">
        <v>3.5</v>
      </c>
      <c r="G612" s="10">
        <f>+F612-O612/5</f>
        <v>3.2</v>
      </c>
      <c r="H612" s="11">
        <f>G612*7%</f>
        <v>0.22400000000000003</v>
      </c>
      <c r="I612" s="11">
        <f>G612+H612</f>
        <v>3.4240000000000004</v>
      </c>
      <c r="J612" s="17">
        <v>1</v>
      </c>
      <c r="K612" s="7">
        <f>I612*J612</f>
        <v>3.4240000000000004</v>
      </c>
      <c r="L612" s="10" t="s">
        <v>673</v>
      </c>
      <c r="M612" s="17">
        <v>3</v>
      </c>
      <c r="N612" s="17">
        <v>1.5</v>
      </c>
      <c r="O612" s="13">
        <v>1.5</v>
      </c>
      <c r="P612" s="13">
        <v>260</v>
      </c>
      <c r="Q612" s="9">
        <f>N612*P612</f>
        <v>390</v>
      </c>
      <c r="R612" s="7">
        <f>G612*6</f>
        <v>19.200000000000003</v>
      </c>
      <c r="S612" s="7">
        <f>+R612+Q612+K612</f>
        <v>412.62399999999997</v>
      </c>
      <c r="T612" s="7">
        <f>S612+S613</f>
        <v>412.62399999999997</v>
      </c>
      <c r="U612" s="7">
        <f>T612/C612</f>
        <v>412.62399999999997</v>
      </c>
      <c r="X612" s="17">
        <f>U612*1.8</f>
        <v>742.72319999999991</v>
      </c>
      <c r="Y612" s="17">
        <v>739</v>
      </c>
      <c r="Z612" s="17">
        <f>Y612*8</f>
        <v>5912</v>
      </c>
      <c r="AA612" s="17">
        <f>Y612*3.5</f>
        <v>2586.5</v>
      </c>
      <c r="AB612" s="17">
        <f>Y612*0.9</f>
        <v>665.1</v>
      </c>
    </row>
    <row r="613" spans="1:28" s="18" customFormat="1" x14ac:dyDescent="0.25">
      <c r="E613" s="17"/>
      <c r="G613" s="5">
        <f>+F613-O613/5</f>
        <v>0</v>
      </c>
      <c r="H613" s="6">
        <f>G613*7%</f>
        <v>0</v>
      </c>
      <c r="I613" s="6">
        <f>G613+H613</f>
        <v>0</v>
      </c>
      <c r="J613" s="18">
        <v>1</v>
      </c>
      <c r="K613" s="7">
        <f>I613*J613</f>
        <v>0</v>
      </c>
      <c r="L613" s="5"/>
      <c r="Q613" s="9">
        <f>N613*P613</f>
        <v>0</v>
      </c>
      <c r="R613" s="8">
        <f>G613*6</f>
        <v>0</v>
      </c>
      <c r="S613" s="8">
        <f>+R613+Q613+K613</f>
        <v>0</v>
      </c>
      <c r="U613" s="8" t="e">
        <f>T613/C613</f>
        <v>#DIV/0!</v>
      </c>
      <c r="X613" s="17" t="e">
        <f>U613*1.8</f>
        <v>#DIV/0!</v>
      </c>
      <c r="Y613" s="18">
        <v>0</v>
      </c>
      <c r="Z613" s="18">
        <f>Y613*8</f>
        <v>0</v>
      </c>
      <c r="AA613" s="18">
        <f>Y613*3.5</f>
        <v>0</v>
      </c>
      <c r="AB613" s="18">
        <f>Y613*0.9</f>
        <v>0</v>
      </c>
    </row>
    <row r="614" spans="1:28" s="18" customFormat="1" x14ac:dyDescent="0.25">
      <c r="X614" s="17"/>
    </row>
    <row r="615" spans="1:28" s="17" customFormat="1" x14ac:dyDescent="0.25">
      <c r="A615" s="17">
        <v>206</v>
      </c>
      <c r="B615" s="17">
        <v>925</v>
      </c>
      <c r="C615" s="17">
        <v>1</v>
      </c>
      <c r="D615" s="17" t="s">
        <v>716</v>
      </c>
      <c r="E615" s="17" t="s">
        <v>742</v>
      </c>
      <c r="F615" s="17">
        <v>3.5</v>
      </c>
      <c r="G615" s="10">
        <f>+F615-O615/5</f>
        <v>3.08</v>
      </c>
      <c r="H615" s="11">
        <f>G615*7%</f>
        <v>0.21560000000000001</v>
      </c>
      <c r="I615" s="11">
        <f>G615+H615</f>
        <v>3.2956000000000003</v>
      </c>
      <c r="J615" s="17">
        <v>1</v>
      </c>
      <c r="K615" s="7">
        <f>I615*J615</f>
        <v>3.2956000000000003</v>
      </c>
      <c r="L615" s="10" t="s">
        <v>673</v>
      </c>
      <c r="M615" s="17">
        <v>2</v>
      </c>
      <c r="N615" s="17">
        <v>2.1</v>
      </c>
      <c r="O615" s="13">
        <v>2.1</v>
      </c>
      <c r="P615" s="13">
        <v>300</v>
      </c>
      <c r="Q615" s="9">
        <f>N615*P615</f>
        <v>630</v>
      </c>
      <c r="R615" s="7">
        <f>G615*6</f>
        <v>18.48</v>
      </c>
      <c r="S615" s="7">
        <f>+R615+Q615+K615</f>
        <v>651.77560000000005</v>
      </c>
      <c r="T615" s="7">
        <f>S615+S616</f>
        <v>651.77560000000005</v>
      </c>
      <c r="U615" s="7">
        <f>T615/C615</f>
        <v>651.77560000000005</v>
      </c>
      <c r="X615" s="17">
        <f>U615*1.8</f>
        <v>1173.1960800000002</v>
      </c>
      <c r="Y615" s="17">
        <v>1169</v>
      </c>
      <c r="Z615" s="17">
        <f>Y615*8</f>
        <v>9352</v>
      </c>
      <c r="AA615" s="17">
        <f>Y615*3.5</f>
        <v>4091.5</v>
      </c>
      <c r="AB615" s="17">
        <f>Y615*0.9</f>
        <v>1052.1000000000001</v>
      </c>
    </row>
    <row r="616" spans="1:28" s="18" customFormat="1" x14ac:dyDescent="0.25">
      <c r="E616" s="17"/>
      <c r="G616" s="5">
        <f>+F616-O616/5</f>
        <v>0</v>
      </c>
      <c r="H616" s="6">
        <f>G616*7%</f>
        <v>0</v>
      </c>
      <c r="I616" s="6">
        <f>G616+H616</f>
        <v>0</v>
      </c>
      <c r="J616" s="18">
        <v>1</v>
      </c>
      <c r="K616" s="7">
        <f>I616*J616</f>
        <v>0</v>
      </c>
      <c r="L616" s="5"/>
      <c r="Q616" s="9">
        <f>N616*P616</f>
        <v>0</v>
      </c>
      <c r="R616" s="8">
        <f>G616*6</f>
        <v>0</v>
      </c>
      <c r="S616" s="8">
        <f>+R616+Q616+K616</f>
        <v>0</v>
      </c>
      <c r="U616" s="8" t="e">
        <f>T616/C616</f>
        <v>#DIV/0!</v>
      </c>
      <c r="X616" s="17" t="e">
        <f>U616*1.8</f>
        <v>#DIV/0!</v>
      </c>
      <c r="Y616" s="18">
        <v>0</v>
      </c>
      <c r="Z616" s="18">
        <f>Y616*8</f>
        <v>0</v>
      </c>
      <c r="AA616" s="18">
        <f>Y616*3.5</f>
        <v>0</v>
      </c>
      <c r="AB616" s="18">
        <f>Y616*0.9</f>
        <v>0</v>
      </c>
    </row>
    <row r="618" spans="1:28" s="42" customFormat="1" x14ac:dyDescent="0.25">
      <c r="A618" s="42">
        <v>207</v>
      </c>
      <c r="B618" s="42" t="s">
        <v>720</v>
      </c>
      <c r="C618" s="42">
        <v>1</v>
      </c>
      <c r="D618" s="42" t="s">
        <v>716</v>
      </c>
      <c r="E618" s="42" t="s">
        <v>743</v>
      </c>
      <c r="F618" s="42">
        <v>3.5</v>
      </c>
      <c r="G618" s="43">
        <f>+F618-O618/5</f>
        <v>3.45</v>
      </c>
      <c r="H618" s="44">
        <f>G618*7%</f>
        <v>0.24150000000000005</v>
      </c>
      <c r="I618" s="44">
        <f>G618+H618</f>
        <v>3.6915000000000004</v>
      </c>
      <c r="J618" s="42">
        <v>18</v>
      </c>
      <c r="K618" s="45">
        <f>I618*J618</f>
        <v>66.447000000000003</v>
      </c>
      <c r="L618" s="43" t="s">
        <v>673</v>
      </c>
      <c r="M618" s="42">
        <v>3</v>
      </c>
      <c r="N618" s="42">
        <v>0.25</v>
      </c>
      <c r="O618" s="46">
        <v>0.25</v>
      </c>
      <c r="P618" s="46">
        <v>150</v>
      </c>
      <c r="Q618" s="47">
        <f>N618*P618</f>
        <v>37.5</v>
      </c>
      <c r="R618" s="45">
        <f>G618*6</f>
        <v>20.700000000000003</v>
      </c>
      <c r="S618" s="45">
        <f>+R618+Q618+K618</f>
        <v>124.64700000000001</v>
      </c>
      <c r="T618" s="45">
        <f>S618+S619</f>
        <v>124.64700000000001</v>
      </c>
      <c r="U618" s="45">
        <f>T618/C618</f>
        <v>124.64700000000001</v>
      </c>
      <c r="X618" s="17">
        <f>U618*1.8</f>
        <v>224.36460000000002</v>
      </c>
      <c r="Y618" s="42">
        <v>219</v>
      </c>
      <c r="Z618" s="42">
        <f>Y618*8</f>
        <v>1752</v>
      </c>
      <c r="AA618" s="42">
        <f>Y618*3.5</f>
        <v>766.5</v>
      </c>
      <c r="AB618" s="42">
        <f>Y618*0.9</f>
        <v>197.1</v>
      </c>
    </row>
    <row r="619" spans="1:28" s="18" customFormat="1" x14ac:dyDescent="0.25">
      <c r="E619" s="17"/>
      <c r="G619" s="5">
        <f>+F619-O619/5</f>
        <v>0</v>
      </c>
      <c r="H619" s="6">
        <f>G619*7%</f>
        <v>0</v>
      </c>
      <c r="I619" s="6">
        <f>G619+H619</f>
        <v>0</v>
      </c>
      <c r="J619" s="18">
        <v>18</v>
      </c>
      <c r="K619" s="7">
        <f>I619*J619</f>
        <v>0</v>
      </c>
      <c r="L619" s="5"/>
      <c r="Q619" s="9">
        <f>N619*P619</f>
        <v>0</v>
      </c>
      <c r="R619" s="8">
        <f>G619*6</f>
        <v>0</v>
      </c>
      <c r="S619" s="8">
        <f>+R619+Q619+K619</f>
        <v>0</v>
      </c>
      <c r="U619" s="8" t="e">
        <f>T619/C619</f>
        <v>#DIV/0!</v>
      </c>
      <c r="X619" s="17" t="e">
        <f>U619*1.8</f>
        <v>#DIV/0!</v>
      </c>
      <c r="Y619" s="18">
        <v>0</v>
      </c>
      <c r="Z619" s="18">
        <f>Y619*8</f>
        <v>0</v>
      </c>
      <c r="AA619" s="18">
        <f>Y619*3.5</f>
        <v>0</v>
      </c>
      <c r="AB619" s="18">
        <f>Y619*0.9</f>
        <v>0</v>
      </c>
    </row>
    <row r="620" spans="1:28" s="18" customFormat="1" x14ac:dyDescent="0.25">
      <c r="X620" s="17"/>
    </row>
    <row r="621" spans="1:28" s="17" customFormat="1" x14ac:dyDescent="0.25">
      <c r="A621" s="17">
        <v>208</v>
      </c>
      <c r="B621" s="17" t="s">
        <v>720</v>
      </c>
      <c r="C621" s="17">
        <v>1</v>
      </c>
      <c r="D621" s="17" t="s">
        <v>716</v>
      </c>
      <c r="E621" s="17" t="s">
        <v>744</v>
      </c>
      <c r="F621" s="17">
        <v>3.5</v>
      </c>
      <c r="G621" s="10">
        <f>+F621-O621/5</f>
        <v>3.4</v>
      </c>
      <c r="H621" s="11">
        <f>G621*7%</f>
        <v>0.23800000000000002</v>
      </c>
      <c r="I621" s="11">
        <f>G621+H621</f>
        <v>3.6379999999999999</v>
      </c>
      <c r="J621" s="17">
        <v>18</v>
      </c>
      <c r="K621" s="7">
        <f>I621*J621</f>
        <v>65.483999999999995</v>
      </c>
      <c r="L621" s="10" t="s">
        <v>673</v>
      </c>
      <c r="M621" s="17">
        <v>3</v>
      </c>
      <c r="N621" s="17">
        <v>0.5</v>
      </c>
      <c r="O621" s="13">
        <v>0.5</v>
      </c>
      <c r="P621" s="13">
        <v>220</v>
      </c>
      <c r="Q621" s="9">
        <f>N621*P621</f>
        <v>110</v>
      </c>
      <c r="R621" s="7">
        <f>G621*6</f>
        <v>20.399999999999999</v>
      </c>
      <c r="S621" s="7">
        <f>+R621+Q621+K621</f>
        <v>195.88400000000001</v>
      </c>
      <c r="T621" s="7">
        <f>S621+S622</f>
        <v>195.88400000000001</v>
      </c>
      <c r="U621" s="7">
        <f>T621/C621</f>
        <v>195.88400000000001</v>
      </c>
      <c r="X621" s="17">
        <f>U621*1.8</f>
        <v>352.59120000000001</v>
      </c>
      <c r="Y621" s="17">
        <v>349</v>
      </c>
      <c r="Z621" s="17">
        <f>Y621*8</f>
        <v>2792</v>
      </c>
      <c r="AA621" s="17">
        <f>Y621*3.5</f>
        <v>1221.5</v>
      </c>
      <c r="AB621" s="17">
        <f>Y621*0.9</f>
        <v>314.10000000000002</v>
      </c>
    </row>
    <row r="622" spans="1:28" s="18" customFormat="1" x14ac:dyDescent="0.25">
      <c r="E622" s="17"/>
      <c r="G622" s="5">
        <f>+F622-O622/5</f>
        <v>0</v>
      </c>
      <c r="H622" s="6">
        <f>G622*7%</f>
        <v>0</v>
      </c>
      <c r="I622" s="6">
        <f>G622+H622</f>
        <v>0</v>
      </c>
      <c r="J622" s="18">
        <v>18</v>
      </c>
      <c r="K622" s="7">
        <f>I622*J622</f>
        <v>0</v>
      </c>
      <c r="L622" s="5"/>
      <c r="Q622" s="9">
        <f>N622*P622</f>
        <v>0</v>
      </c>
      <c r="R622" s="8">
        <f>G622*6</f>
        <v>0</v>
      </c>
      <c r="S622" s="8">
        <f>+R622+Q622+K622</f>
        <v>0</v>
      </c>
      <c r="U622" s="8" t="e">
        <f>T622/C622</f>
        <v>#DIV/0!</v>
      </c>
      <c r="X622" s="17" t="e">
        <f>U622*1.8</f>
        <v>#DIV/0!</v>
      </c>
      <c r="Y622" s="18">
        <v>0</v>
      </c>
      <c r="Z622" s="18">
        <f>Y622*8</f>
        <v>0</v>
      </c>
      <c r="AA622" s="18">
        <f>Y622*3.5</f>
        <v>0</v>
      </c>
      <c r="AB622" s="18">
        <f>Y622*0.9</f>
        <v>0</v>
      </c>
    </row>
    <row r="623" spans="1:28" s="18" customFormat="1" x14ac:dyDescent="0.25">
      <c r="X623" s="17"/>
    </row>
    <row r="624" spans="1:28" s="17" customFormat="1" x14ac:dyDescent="0.25">
      <c r="A624" s="17">
        <v>209</v>
      </c>
      <c r="B624" s="17" t="s">
        <v>720</v>
      </c>
      <c r="C624" s="17">
        <v>1</v>
      </c>
      <c r="D624" s="17" t="s">
        <v>716</v>
      </c>
      <c r="E624" s="17" t="s">
        <v>745</v>
      </c>
      <c r="F624" s="17">
        <v>3.5</v>
      </c>
      <c r="G624" s="10">
        <f>+F624-O624/5</f>
        <v>3.3</v>
      </c>
      <c r="H624" s="11">
        <f>G624*7%</f>
        <v>0.23100000000000001</v>
      </c>
      <c r="I624" s="11">
        <f>G624+H624</f>
        <v>3.5309999999999997</v>
      </c>
      <c r="J624" s="17">
        <v>18</v>
      </c>
      <c r="K624" s="7">
        <f>I624*J624</f>
        <v>63.557999999999993</v>
      </c>
      <c r="L624" s="10" t="s">
        <v>673</v>
      </c>
      <c r="M624" s="17">
        <v>3</v>
      </c>
      <c r="N624" s="17">
        <v>1</v>
      </c>
      <c r="O624" s="13">
        <v>1</v>
      </c>
      <c r="P624" s="13">
        <v>200</v>
      </c>
      <c r="Q624" s="9">
        <f>N624*P624</f>
        <v>200</v>
      </c>
      <c r="R624" s="7">
        <f>G624*6</f>
        <v>19.799999999999997</v>
      </c>
      <c r="S624" s="7">
        <f>+R624+Q624+K624</f>
        <v>283.358</v>
      </c>
      <c r="T624" s="7">
        <f>S624+S625</f>
        <v>283.358</v>
      </c>
      <c r="U624" s="7">
        <f>T624/C624</f>
        <v>283.358</v>
      </c>
      <c r="X624" s="17">
        <f>U624*1.8</f>
        <v>510.0444</v>
      </c>
      <c r="Y624" s="17">
        <v>509</v>
      </c>
      <c r="Z624" s="17">
        <f>Y624*8</f>
        <v>4072</v>
      </c>
      <c r="AA624" s="17">
        <f>Y624*3.5</f>
        <v>1781.5</v>
      </c>
      <c r="AB624" s="17">
        <f>Y624*0.9</f>
        <v>458.1</v>
      </c>
    </row>
    <row r="625" spans="1:28" s="18" customFormat="1" x14ac:dyDescent="0.25">
      <c r="E625" s="17"/>
      <c r="G625" s="5">
        <f>+F625-O625/5</f>
        <v>0</v>
      </c>
      <c r="H625" s="6">
        <f>G625*7%</f>
        <v>0</v>
      </c>
      <c r="I625" s="6">
        <f>G625+H625</f>
        <v>0</v>
      </c>
      <c r="J625" s="18">
        <v>18</v>
      </c>
      <c r="K625" s="7">
        <f>I625*J625</f>
        <v>0</v>
      </c>
      <c r="L625" s="5"/>
      <c r="Q625" s="9">
        <f>N625*P625</f>
        <v>0</v>
      </c>
      <c r="R625" s="8">
        <f>G625*6</f>
        <v>0</v>
      </c>
      <c r="S625" s="8">
        <f>+R625+Q625+K625</f>
        <v>0</v>
      </c>
      <c r="U625" s="8" t="e">
        <f>T625/C625</f>
        <v>#DIV/0!</v>
      </c>
      <c r="X625" s="17" t="e">
        <f>U625*1.8</f>
        <v>#DIV/0!</v>
      </c>
      <c r="Y625" s="18">
        <v>0</v>
      </c>
      <c r="Z625" s="18">
        <f>Y625*8</f>
        <v>0</v>
      </c>
      <c r="AA625" s="18">
        <f>Y625*3.5</f>
        <v>0</v>
      </c>
      <c r="AB625" s="18">
        <f>Y625*0.9</f>
        <v>0</v>
      </c>
    </row>
    <row r="626" spans="1:28" s="18" customFormat="1" x14ac:dyDescent="0.25">
      <c r="X626" s="17"/>
    </row>
    <row r="627" spans="1:28" s="17" customFormat="1" x14ac:dyDescent="0.25">
      <c r="A627" s="17">
        <v>210</v>
      </c>
      <c r="B627" s="17" t="s">
        <v>720</v>
      </c>
      <c r="C627" s="17">
        <v>1</v>
      </c>
      <c r="D627" s="17" t="s">
        <v>716</v>
      </c>
      <c r="E627" s="17" t="s">
        <v>746</v>
      </c>
      <c r="F627" s="17">
        <v>3.5</v>
      </c>
      <c r="G627" s="10">
        <f>+F627-O627/5</f>
        <v>3.2</v>
      </c>
      <c r="H627" s="11">
        <f>G627*7%</f>
        <v>0.22400000000000003</v>
      </c>
      <c r="I627" s="11">
        <f>G627+H627</f>
        <v>3.4240000000000004</v>
      </c>
      <c r="J627" s="17">
        <v>18</v>
      </c>
      <c r="K627" s="7">
        <f>I627*J627</f>
        <v>61.632000000000005</v>
      </c>
      <c r="L627" s="10" t="s">
        <v>673</v>
      </c>
      <c r="M627" s="17">
        <v>3</v>
      </c>
      <c r="N627" s="17">
        <v>1.5</v>
      </c>
      <c r="O627" s="13">
        <v>1.5</v>
      </c>
      <c r="P627" s="13">
        <v>260</v>
      </c>
      <c r="Q627" s="9">
        <f>N627*P627</f>
        <v>390</v>
      </c>
      <c r="R627" s="7">
        <f>G627*6</f>
        <v>19.200000000000003</v>
      </c>
      <c r="S627" s="7">
        <f>+R627+Q627+K627</f>
        <v>470.83199999999999</v>
      </c>
      <c r="T627" s="7">
        <f>S627+S628</f>
        <v>470.83199999999999</v>
      </c>
      <c r="U627" s="7">
        <f>T627/C627</f>
        <v>470.83199999999999</v>
      </c>
      <c r="X627" s="17">
        <f>U627*1.8</f>
        <v>847.49760000000003</v>
      </c>
      <c r="Y627" s="17">
        <v>849</v>
      </c>
      <c r="Z627" s="17">
        <f>Y627*8</f>
        <v>6792</v>
      </c>
      <c r="AA627" s="17">
        <f>Y627*3.5</f>
        <v>2971.5</v>
      </c>
      <c r="AB627" s="17">
        <f>Y627*0.9</f>
        <v>764.1</v>
      </c>
    </row>
    <row r="628" spans="1:28" s="18" customFormat="1" x14ac:dyDescent="0.25">
      <c r="E628" s="17"/>
      <c r="G628" s="5">
        <f>+F628-O628/5</f>
        <v>0</v>
      </c>
      <c r="H628" s="6">
        <f>G628*7%</f>
        <v>0</v>
      </c>
      <c r="I628" s="6">
        <f>G628+H628</f>
        <v>0</v>
      </c>
      <c r="J628" s="18">
        <v>18</v>
      </c>
      <c r="K628" s="7">
        <f>I628*J628</f>
        <v>0</v>
      </c>
      <c r="L628" s="5"/>
      <c r="Q628" s="9">
        <f>N628*P628</f>
        <v>0</v>
      </c>
      <c r="R628" s="8">
        <f>G628*6</f>
        <v>0</v>
      </c>
      <c r="S628" s="8">
        <f>+R628+Q628+K628</f>
        <v>0</v>
      </c>
      <c r="U628" s="8" t="e">
        <f>T628/C628</f>
        <v>#DIV/0!</v>
      </c>
      <c r="X628" s="17" t="e">
        <f>U628*1.8</f>
        <v>#DIV/0!</v>
      </c>
      <c r="Y628" s="18">
        <v>0</v>
      </c>
      <c r="Z628" s="18">
        <f>Y628*8</f>
        <v>0</v>
      </c>
      <c r="AA628" s="18">
        <f>Y628*3.5</f>
        <v>0</v>
      </c>
      <c r="AB628" s="18">
        <f>Y628*0.9</f>
        <v>0</v>
      </c>
    </row>
    <row r="629" spans="1:28" s="18" customFormat="1" x14ac:dyDescent="0.25">
      <c r="X629" s="17"/>
    </row>
    <row r="630" spans="1:28" s="17" customFormat="1" x14ac:dyDescent="0.25">
      <c r="A630" s="17">
        <v>211</v>
      </c>
      <c r="B630" s="17" t="s">
        <v>720</v>
      </c>
      <c r="C630" s="17">
        <v>1</v>
      </c>
      <c r="D630" s="17" t="s">
        <v>716</v>
      </c>
      <c r="E630" s="17" t="s">
        <v>747</v>
      </c>
      <c r="F630" s="17">
        <v>3.5</v>
      </c>
      <c r="G630" s="10">
        <f>+F630-O630/5</f>
        <v>3.08</v>
      </c>
      <c r="H630" s="11">
        <f>G630*7%</f>
        <v>0.21560000000000001</v>
      </c>
      <c r="I630" s="11">
        <f>G630+H630</f>
        <v>3.2956000000000003</v>
      </c>
      <c r="J630" s="17">
        <v>18</v>
      </c>
      <c r="K630" s="7">
        <f>I630*J630</f>
        <v>59.320800000000006</v>
      </c>
      <c r="L630" s="10" t="s">
        <v>673</v>
      </c>
      <c r="M630" s="17">
        <v>3</v>
      </c>
      <c r="N630" s="17">
        <v>2.1</v>
      </c>
      <c r="O630" s="13">
        <v>2.1</v>
      </c>
      <c r="P630" s="13">
        <v>300</v>
      </c>
      <c r="Q630" s="9">
        <f>N630*P630</f>
        <v>630</v>
      </c>
      <c r="R630" s="7">
        <f>G630*6</f>
        <v>18.48</v>
      </c>
      <c r="S630" s="7">
        <f>+R630+Q630+K630</f>
        <v>707.80079999999998</v>
      </c>
      <c r="T630" s="7">
        <f>S630+S631</f>
        <v>707.80079999999998</v>
      </c>
      <c r="U630" s="7">
        <f>T630/C630</f>
        <v>707.80079999999998</v>
      </c>
      <c r="X630" s="17">
        <f>U630*1.8</f>
        <v>1274.04144</v>
      </c>
      <c r="Y630" s="17">
        <v>1269</v>
      </c>
      <c r="Z630" s="17">
        <f>Y630*8</f>
        <v>10152</v>
      </c>
      <c r="AA630" s="17">
        <f>Y630*3.5</f>
        <v>4441.5</v>
      </c>
      <c r="AB630" s="17">
        <f>Y630*0.9</f>
        <v>1142.1000000000001</v>
      </c>
    </row>
    <row r="631" spans="1:28" s="18" customFormat="1" x14ac:dyDescent="0.25">
      <c r="E631" s="17"/>
      <c r="G631" s="5">
        <f>+F631-O631/5</f>
        <v>0</v>
      </c>
      <c r="H631" s="6">
        <f>G631*7%</f>
        <v>0</v>
      </c>
      <c r="I631" s="6">
        <f>G631+H631</f>
        <v>0</v>
      </c>
      <c r="J631" s="18">
        <v>18</v>
      </c>
      <c r="K631" s="7">
        <f>I631*J631</f>
        <v>0</v>
      </c>
      <c r="L631" s="5"/>
      <c r="Q631" s="9">
        <f>N631*P631</f>
        <v>0</v>
      </c>
      <c r="R631" s="8">
        <f>G631*6</f>
        <v>0</v>
      </c>
      <c r="S631" s="8">
        <f>+R631+Q631+K631</f>
        <v>0</v>
      </c>
      <c r="U631" s="8" t="e">
        <f>T631/C631</f>
        <v>#DIV/0!</v>
      </c>
      <c r="X631" s="17" t="e">
        <f>U631*1.8</f>
        <v>#DIV/0!</v>
      </c>
      <c r="Y631" s="18">
        <v>0</v>
      </c>
      <c r="Z631" s="18">
        <f>Y631*8</f>
        <v>0</v>
      </c>
      <c r="AA631" s="18">
        <f>Y631*3.5</f>
        <v>0</v>
      </c>
      <c r="AB631" s="18">
        <f>Y631*0.9</f>
        <v>0</v>
      </c>
    </row>
    <row r="633" spans="1:28" s="42" customFormat="1" x14ac:dyDescent="0.25">
      <c r="A633" s="42">
        <v>212</v>
      </c>
      <c r="B633" s="42" t="s">
        <v>726</v>
      </c>
      <c r="C633" s="42">
        <v>1</v>
      </c>
      <c r="D633" s="42" t="s">
        <v>716</v>
      </c>
      <c r="E633" s="42" t="s">
        <v>748</v>
      </c>
      <c r="F633" s="42">
        <v>3.5</v>
      </c>
      <c r="G633" s="43">
        <f>+F633-O633/5</f>
        <v>3.45</v>
      </c>
      <c r="H633" s="44">
        <f>G633*7%</f>
        <v>0.24150000000000005</v>
      </c>
      <c r="I633" s="44">
        <f>G633+H633</f>
        <v>3.6915000000000004</v>
      </c>
      <c r="J633" s="42">
        <v>27</v>
      </c>
      <c r="K633" s="45">
        <f>I633*J633</f>
        <v>99.670500000000018</v>
      </c>
      <c r="L633" s="43" t="s">
        <v>673</v>
      </c>
      <c r="M633" s="42">
        <v>3</v>
      </c>
      <c r="N633" s="42">
        <v>0.25</v>
      </c>
      <c r="O633" s="46">
        <v>0.25</v>
      </c>
      <c r="P633" s="46">
        <v>150</v>
      </c>
      <c r="Q633" s="47">
        <f>N633*P633</f>
        <v>37.5</v>
      </c>
      <c r="R633" s="45">
        <f>G633*6</f>
        <v>20.700000000000003</v>
      </c>
      <c r="S633" s="45">
        <f>+R633+Q633+K633</f>
        <v>157.87050000000002</v>
      </c>
      <c r="T633" s="45">
        <f>S633+S634</f>
        <v>157.87050000000002</v>
      </c>
      <c r="U633" s="45">
        <f>T633/C633</f>
        <v>157.87050000000002</v>
      </c>
      <c r="X633" s="17">
        <f>U633*1.8</f>
        <v>284.16690000000006</v>
      </c>
      <c r="Y633" s="42">
        <v>279</v>
      </c>
      <c r="Z633" s="42">
        <f>Y633*8</f>
        <v>2232</v>
      </c>
      <c r="AA633" s="42">
        <f>Y633*3.5</f>
        <v>976.5</v>
      </c>
      <c r="AB633" s="42">
        <f>Y633*0.9</f>
        <v>251.1</v>
      </c>
    </row>
    <row r="634" spans="1:28" s="18" customFormat="1" x14ac:dyDescent="0.25">
      <c r="E634" s="17"/>
      <c r="G634" s="5">
        <f>+F634-O634/5</f>
        <v>0</v>
      </c>
      <c r="H634" s="6">
        <f>G634*7%</f>
        <v>0</v>
      </c>
      <c r="I634" s="6">
        <f>G634+H634</f>
        <v>0</v>
      </c>
      <c r="J634" s="18">
        <v>27</v>
      </c>
      <c r="K634" s="7">
        <f>I634*J634</f>
        <v>0</v>
      </c>
      <c r="L634" s="5"/>
      <c r="Q634" s="9">
        <f>N634*P634</f>
        <v>0</v>
      </c>
      <c r="R634" s="8">
        <f>G634*6</f>
        <v>0</v>
      </c>
      <c r="S634" s="8">
        <f>+R634+Q634+K634</f>
        <v>0</v>
      </c>
      <c r="U634" s="8" t="e">
        <f>T634/C634</f>
        <v>#DIV/0!</v>
      </c>
      <c r="X634" s="17" t="e">
        <f>U634*1.8</f>
        <v>#DIV/0!</v>
      </c>
      <c r="Y634" s="18">
        <v>0</v>
      </c>
      <c r="Z634" s="18">
        <f>Y634*8</f>
        <v>0</v>
      </c>
      <c r="AA634" s="18">
        <f>Y634*3.5</f>
        <v>0</v>
      </c>
      <c r="AB634" s="18">
        <f>Y634*0.9</f>
        <v>0</v>
      </c>
    </row>
    <row r="635" spans="1:28" s="18" customFormat="1" x14ac:dyDescent="0.25">
      <c r="X635" s="17"/>
    </row>
    <row r="636" spans="1:28" s="17" customFormat="1" x14ac:dyDescent="0.25">
      <c r="A636" s="17">
        <v>213</v>
      </c>
      <c r="B636" s="17" t="s">
        <v>726</v>
      </c>
      <c r="C636" s="17">
        <v>1</v>
      </c>
      <c r="D636" s="17" t="s">
        <v>716</v>
      </c>
      <c r="E636" s="17" t="s">
        <v>749</v>
      </c>
      <c r="F636" s="17">
        <v>3.5</v>
      </c>
      <c r="G636" s="10">
        <f>+F636-O636/5</f>
        <v>3.4</v>
      </c>
      <c r="H636" s="11">
        <f>G636*7%</f>
        <v>0.23800000000000002</v>
      </c>
      <c r="I636" s="11">
        <f>G636+H636</f>
        <v>3.6379999999999999</v>
      </c>
      <c r="J636" s="17">
        <v>27</v>
      </c>
      <c r="K636" s="7">
        <f>I636*J636</f>
        <v>98.225999999999999</v>
      </c>
      <c r="L636" s="10" t="s">
        <v>673</v>
      </c>
      <c r="M636" s="17">
        <v>3</v>
      </c>
      <c r="N636" s="17">
        <v>0.5</v>
      </c>
      <c r="O636" s="13">
        <v>0.5</v>
      </c>
      <c r="P636" s="13">
        <v>220</v>
      </c>
      <c r="Q636" s="9">
        <f>N636*P636</f>
        <v>110</v>
      </c>
      <c r="R636" s="7">
        <f>G636*6</f>
        <v>20.399999999999999</v>
      </c>
      <c r="S636" s="7">
        <f>+R636+Q636+K636</f>
        <v>228.626</v>
      </c>
      <c r="T636" s="7">
        <f>S636+S637</f>
        <v>228.626</v>
      </c>
      <c r="U636" s="7">
        <f>T636/C636</f>
        <v>228.626</v>
      </c>
      <c r="X636" s="17">
        <f>U636*1.8</f>
        <v>411.52680000000004</v>
      </c>
      <c r="Y636" s="17">
        <v>409</v>
      </c>
      <c r="Z636" s="17">
        <f>Y636*8</f>
        <v>3272</v>
      </c>
      <c r="AA636" s="17">
        <f>Y636*3.5</f>
        <v>1431.5</v>
      </c>
      <c r="AB636" s="17">
        <f>Y636*0.9</f>
        <v>368.1</v>
      </c>
    </row>
    <row r="637" spans="1:28" s="18" customFormat="1" x14ac:dyDescent="0.25">
      <c r="E637" s="17"/>
      <c r="G637" s="5">
        <f>+F637-O637/5</f>
        <v>0</v>
      </c>
      <c r="H637" s="6">
        <f>G637*7%</f>
        <v>0</v>
      </c>
      <c r="I637" s="6">
        <f>G637+H637</f>
        <v>0</v>
      </c>
      <c r="J637" s="18">
        <v>27</v>
      </c>
      <c r="K637" s="7">
        <f>I637*J637</f>
        <v>0</v>
      </c>
      <c r="L637" s="5"/>
      <c r="Q637" s="9">
        <f>N637*P637</f>
        <v>0</v>
      </c>
      <c r="R637" s="8">
        <f>G637*6</f>
        <v>0</v>
      </c>
      <c r="S637" s="8">
        <f>+R637+Q637+K637</f>
        <v>0</v>
      </c>
      <c r="U637" s="8" t="e">
        <f>T637/C637</f>
        <v>#DIV/0!</v>
      </c>
      <c r="X637" s="17" t="e">
        <f>U637*1.8</f>
        <v>#DIV/0!</v>
      </c>
      <c r="Y637" s="18">
        <v>0</v>
      </c>
      <c r="Z637" s="18">
        <f>Y637*8</f>
        <v>0</v>
      </c>
      <c r="AA637" s="18">
        <f>Y637*3.5</f>
        <v>0</v>
      </c>
      <c r="AB637" s="18">
        <f>Y637*0.9</f>
        <v>0</v>
      </c>
    </row>
    <row r="638" spans="1:28" s="18" customFormat="1" x14ac:dyDescent="0.25">
      <c r="X638" s="17"/>
    </row>
    <row r="639" spans="1:28" s="17" customFormat="1" ht="15" customHeight="1" x14ac:dyDescent="0.25">
      <c r="A639" s="17">
        <v>214</v>
      </c>
      <c r="B639" s="17" t="s">
        <v>726</v>
      </c>
      <c r="C639" s="17">
        <v>1</v>
      </c>
      <c r="D639" s="17" t="s">
        <v>716</v>
      </c>
      <c r="E639" s="17" t="s">
        <v>750</v>
      </c>
      <c r="F639" s="17">
        <v>3.5</v>
      </c>
      <c r="G639" s="10">
        <f>+F639-O639/5</f>
        <v>3.3</v>
      </c>
      <c r="H639" s="11">
        <f>G639*7%</f>
        <v>0.23100000000000001</v>
      </c>
      <c r="I639" s="11">
        <f>G639+H639</f>
        <v>3.5309999999999997</v>
      </c>
      <c r="J639" s="17">
        <v>27</v>
      </c>
      <c r="K639" s="7">
        <f>I639*J639</f>
        <v>95.336999999999989</v>
      </c>
      <c r="L639" s="10" t="s">
        <v>673</v>
      </c>
      <c r="M639" s="17">
        <v>3</v>
      </c>
      <c r="N639" s="17">
        <v>1</v>
      </c>
      <c r="O639" s="13">
        <v>1</v>
      </c>
      <c r="P639" s="13">
        <v>200</v>
      </c>
      <c r="Q639" s="9">
        <f>N639*P639</f>
        <v>200</v>
      </c>
      <c r="R639" s="7">
        <f>G639*6</f>
        <v>19.799999999999997</v>
      </c>
      <c r="S639" s="7">
        <f>+R639+Q639+K639</f>
        <v>315.137</v>
      </c>
      <c r="T639" s="7">
        <f>S639+S640</f>
        <v>315.137</v>
      </c>
      <c r="U639" s="7">
        <f>T639/C639</f>
        <v>315.137</v>
      </c>
      <c r="X639" s="17">
        <f>U639*1.8</f>
        <v>567.24660000000006</v>
      </c>
      <c r="Y639" s="17">
        <v>569</v>
      </c>
      <c r="Z639" s="17">
        <f>Y639*8</f>
        <v>4552</v>
      </c>
      <c r="AA639" s="17">
        <f>Y639*3.5</f>
        <v>1991.5</v>
      </c>
      <c r="AB639" s="17">
        <f>Y639*0.9</f>
        <v>512.1</v>
      </c>
    </row>
    <row r="640" spans="1:28" s="18" customFormat="1" x14ac:dyDescent="0.25">
      <c r="E640" s="17"/>
      <c r="G640" s="5">
        <f>+F640-O640/5</f>
        <v>0</v>
      </c>
      <c r="H640" s="6">
        <f>G640*7%</f>
        <v>0</v>
      </c>
      <c r="I640" s="6">
        <f>G640+H640</f>
        <v>0</v>
      </c>
      <c r="J640" s="18">
        <v>27</v>
      </c>
      <c r="K640" s="7">
        <f>I640*J640</f>
        <v>0</v>
      </c>
      <c r="L640" s="5"/>
      <c r="Q640" s="9">
        <f>N640*P640</f>
        <v>0</v>
      </c>
      <c r="R640" s="8">
        <f>G640*6</f>
        <v>0</v>
      </c>
      <c r="S640" s="8">
        <f>+R640+Q640+K640</f>
        <v>0</v>
      </c>
      <c r="U640" s="8" t="e">
        <f>T640/C640</f>
        <v>#DIV/0!</v>
      </c>
      <c r="X640" s="17" t="e">
        <f>U640*1.8</f>
        <v>#DIV/0!</v>
      </c>
      <c r="Y640" s="18">
        <v>0</v>
      </c>
      <c r="Z640" s="18">
        <f>Y640*8</f>
        <v>0</v>
      </c>
      <c r="AA640" s="18">
        <f>Y640*3.5</f>
        <v>0</v>
      </c>
      <c r="AB640" s="18">
        <f>Y640*0.9</f>
        <v>0</v>
      </c>
    </row>
    <row r="641" spans="1:28" s="18" customFormat="1" x14ac:dyDescent="0.25">
      <c r="X641" s="17"/>
    </row>
    <row r="642" spans="1:28" s="17" customFormat="1" x14ac:dyDescent="0.25">
      <c r="A642" s="17">
        <v>215</v>
      </c>
      <c r="B642" s="17" t="s">
        <v>726</v>
      </c>
      <c r="C642" s="17">
        <v>1</v>
      </c>
      <c r="D642" s="17" t="s">
        <v>716</v>
      </c>
      <c r="E642" s="17" t="s">
        <v>751</v>
      </c>
      <c r="F642" s="17">
        <v>3.5</v>
      </c>
      <c r="G642" s="10">
        <f>+F642-O642/5</f>
        <v>3.2</v>
      </c>
      <c r="H642" s="11">
        <f>G642*7%</f>
        <v>0.22400000000000003</v>
      </c>
      <c r="I642" s="11">
        <f>G642+H642</f>
        <v>3.4240000000000004</v>
      </c>
      <c r="J642" s="17">
        <v>27</v>
      </c>
      <c r="K642" s="7">
        <f>I642*J642</f>
        <v>92.448000000000008</v>
      </c>
      <c r="L642" s="10" t="s">
        <v>673</v>
      </c>
      <c r="M642" s="17">
        <v>3</v>
      </c>
      <c r="N642" s="17">
        <v>1.5</v>
      </c>
      <c r="O642" s="13">
        <v>1.5</v>
      </c>
      <c r="P642" s="13">
        <v>260</v>
      </c>
      <c r="Q642" s="9">
        <f>N642*P642</f>
        <v>390</v>
      </c>
      <c r="R642" s="7">
        <f>G642*6</f>
        <v>19.200000000000003</v>
      </c>
      <c r="S642" s="7">
        <f>+R642+Q642+K642</f>
        <v>501.64800000000002</v>
      </c>
      <c r="T642" s="7">
        <f>S642+S643</f>
        <v>501.64800000000002</v>
      </c>
      <c r="U642" s="7">
        <f>T642/C642</f>
        <v>501.64800000000002</v>
      </c>
      <c r="X642" s="17">
        <f>U642*1.8</f>
        <v>902.96640000000002</v>
      </c>
      <c r="Y642" s="17">
        <v>899</v>
      </c>
      <c r="Z642" s="17">
        <f>Y642*8</f>
        <v>7192</v>
      </c>
      <c r="AA642" s="17">
        <f>Y642*3.5</f>
        <v>3146.5</v>
      </c>
      <c r="AB642" s="17">
        <f>Y642*0.9</f>
        <v>809.1</v>
      </c>
    </row>
    <row r="643" spans="1:28" s="18" customFormat="1" x14ac:dyDescent="0.25">
      <c r="E643" s="17"/>
      <c r="G643" s="5">
        <f>+F643-O643/5</f>
        <v>0</v>
      </c>
      <c r="H643" s="6">
        <f>G643*7%</f>
        <v>0</v>
      </c>
      <c r="I643" s="6">
        <f>G643+H643</f>
        <v>0</v>
      </c>
      <c r="J643" s="18">
        <v>27</v>
      </c>
      <c r="K643" s="7">
        <f>I643*J643</f>
        <v>0</v>
      </c>
      <c r="L643" s="5"/>
      <c r="Q643" s="9">
        <f>N643*P643</f>
        <v>0</v>
      </c>
      <c r="R643" s="8">
        <f>G643*6</f>
        <v>0</v>
      </c>
      <c r="S643" s="8">
        <f>+R643+Q643+K643</f>
        <v>0</v>
      </c>
      <c r="U643" s="8" t="e">
        <f>T643/C643</f>
        <v>#DIV/0!</v>
      </c>
      <c r="X643" s="17" t="e">
        <f>U643*1.8</f>
        <v>#DIV/0!</v>
      </c>
      <c r="Y643" s="18">
        <v>0</v>
      </c>
      <c r="Z643" s="18">
        <f>Y643*8</f>
        <v>0</v>
      </c>
      <c r="AA643" s="18">
        <f>Y643*3.5</f>
        <v>0</v>
      </c>
      <c r="AB643" s="18">
        <f>Y643*0.9</f>
        <v>0</v>
      </c>
    </row>
    <row r="644" spans="1:28" s="18" customFormat="1" x14ac:dyDescent="0.25">
      <c r="X644" s="17"/>
    </row>
    <row r="645" spans="1:28" s="17" customFormat="1" ht="15" customHeight="1" x14ac:dyDescent="0.25">
      <c r="A645" s="17">
        <v>216</v>
      </c>
      <c r="B645" s="17" t="s">
        <v>726</v>
      </c>
      <c r="C645" s="17">
        <v>1</v>
      </c>
      <c r="D645" s="17" t="s">
        <v>716</v>
      </c>
      <c r="E645" s="17" t="s">
        <v>752</v>
      </c>
      <c r="F645" s="17">
        <v>3.5</v>
      </c>
      <c r="G645" s="10">
        <f>+F645-O645/5</f>
        <v>3.08</v>
      </c>
      <c r="H645" s="11">
        <f>G645*7%</f>
        <v>0.21560000000000001</v>
      </c>
      <c r="I645" s="11">
        <f>G645+H645</f>
        <v>3.2956000000000003</v>
      </c>
      <c r="J645" s="17">
        <v>27</v>
      </c>
      <c r="K645" s="7">
        <f>I645*J645</f>
        <v>88.981200000000001</v>
      </c>
      <c r="L645" s="10" t="s">
        <v>673</v>
      </c>
      <c r="M645" s="17">
        <v>3</v>
      </c>
      <c r="N645" s="17">
        <v>2.1</v>
      </c>
      <c r="O645" s="17">
        <v>2.1</v>
      </c>
      <c r="P645" s="13">
        <v>300</v>
      </c>
      <c r="Q645" s="9">
        <f>N645*P645</f>
        <v>630</v>
      </c>
      <c r="R645" s="7">
        <f>G645*6</f>
        <v>18.48</v>
      </c>
      <c r="S645" s="7">
        <f>+R645+Q645+K645</f>
        <v>737.46119999999996</v>
      </c>
      <c r="T645" s="7">
        <f>S645+S646</f>
        <v>737.46119999999996</v>
      </c>
      <c r="U645" s="7">
        <f>T645/C645</f>
        <v>737.46119999999996</v>
      </c>
      <c r="X645" s="17">
        <f>U645*1.8</f>
        <v>1327.4301599999999</v>
      </c>
      <c r="Y645" s="17">
        <v>1329</v>
      </c>
      <c r="Z645" s="17">
        <f>Y645*8</f>
        <v>10632</v>
      </c>
      <c r="AA645" s="17">
        <f>Y645*3.5</f>
        <v>4651.5</v>
      </c>
      <c r="AB645" s="17">
        <f>Y645*0.9</f>
        <v>1196.1000000000001</v>
      </c>
    </row>
    <row r="646" spans="1:28" s="18" customFormat="1" x14ac:dyDescent="0.25">
      <c r="E646" s="17"/>
      <c r="G646" s="5">
        <f>+F646-O646/5</f>
        <v>0</v>
      </c>
      <c r="H646" s="6">
        <f>G646*7%</f>
        <v>0</v>
      </c>
      <c r="I646" s="6">
        <f>G646+H646</f>
        <v>0</v>
      </c>
      <c r="J646" s="18">
        <v>27</v>
      </c>
      <c r="K646" s="7">
        <f>I646*J646</f>
        <v>0</v>
      </c>
      <c r="L646" s="5"/>
      <c r="Q646" s="9">
        <f>N646*P646</f>
        <v>0</v>
      </c>
      <c r="R646" s="8">
        <f>G646*6</f>
        <v>0</v>
      </c>
      <c r="S646" s="8">
        <f>+R646+Q646+K646</f>
        <v>0</v>
      </c>
      <c r="U646" s="8" t="e">
        <f>T646/C646</f>
        <v>#DIV/0!</v>
      </c>
      <c r="X646" s="17" t="e">
        <f>U646*1.8</f>
        <v>#DIV/0!</v>
      </c>
      <c r="Y646" s="18">
        <v>0</v>
      </c>
      <c r="Z646" s="18">
        <f>Y646*8</f>
        <v>0</v>
      </c>
      <c r="AA646" s="18">
        <f>Y646*3.5</f>
        <v>0</v>
      </c>
      <c r="AB646" s="18">
        <f>Y646*0.9</f>
        <v>0</v>
      </c>
    </row>
    <row r="648" spans="1:28" s="42" customFormat="1" x14ac:dyDescent="0.25">
      <c r="A648" s="42">
        <v>217</v>
      </c>
      <c r="B648" s="42" t="s">
        <v>733</v>
      </c>
      <c r="C648" s="42">
        <v>1</v>
      </c>
      <c r="D648" s="42" t="s">
        <v>716</v>
      </c>
      <c r="E648" s="42" t="s">
        <v>753</v>
      </c>
      <c r="F648" s="42">
        <v>3.5</v>
      </c>
      <c r="G648" s="43">
        <f>+F648-O648/5</f>
        <v>3.45</v>
      </c>
      <c r="H648" s="44">
        <f>G648*7%</f>
        <v>0.24150000000000005</v>
      </c>
      <c r="I648" s="44">
        <f>G648+H648</f>
        <v>3.6915000000000004</v>
      </c>
      <c r="J648" s="42">
        <v>32</v>
      </c>
      <c r="K648" s="45">
        <f>I648*J648</f>
        <v>118.12800000000001</v>
      </c>
      <c r="L648" s="43" t="s">
        <v>673</v>
      </c>
      <c r="M648" s="42">
        <v>3</v>
      </c>
      <c r="N648" s="42">
        <v>0.25</v>
      </c>
      <c r="O648" s="46">
        <v>0.25</v>
      </c>
      <c r="P648" s="46">
        <v>150</v>
      </c>
      <c r="Q648" s="47">
        <f>N648*P648</f>
        <v>37.5</v>
      </c>
      <c r="R648" s="45">
        <f>G648*6</f>
        <v>20.700000000000003</v>
      </c>
      <c r="S648" s="45">
        <f>+R648+Q648+K648</f>
        <v>176.32800000000003</v>
      </c>
      <c r="T648" s="45">
        <f>S648+S649</f>
        <v>176.32800000000003</v>
      </c>
      <c r="U648" s="45">
        <f>T648/C648</f>
        <v>176.32800000000003</v>
      </c>
      <c r="X648" s="42">
        <f>U648*1.8</f>
        <v>317.39040000000006</v>
      </c>
      <c r="Y648" s="42">
        <v>319</v>
      </c>
      <c r="Z648" s="42">
        <f>Y648*8</f>
        <v>2552</v>
      </c>
      <c r="AA648" s="42">
        <f>Y648*3.5</f>
        <v>1116.5</v>
      </c>
      <c r="AB648" s="42">
        <f>Y648*0.9</f>
        <v>287.10000000000002</v>
      </c>
    </row>
    <row r="649" spans="1:28" s="18" customFormat="1" x14ac:dyDescent="0.25">
      <c r="E649" s="17"/>
      <c r="G649" s="5">
        <f>+F649-O649/5</f>
        <v>0</v>
      </c>
      <c r="H649" s="6">
        <f>G649*7%</f>
        <v>0</v>
      </c>
      <c r="I649" s="6">
        <f>G649+H649</f>
        <v>0</v>
      </c>
      <c r="J649" s="18">
        <v>32</v>
      </c>
      <c r="K649" s="7">
        <f>I649*J649</f>
        <v>0</v>
      </c>
      <c r="L649" s="5"/>
      <c r="Q649" s="9">
        <f>N649*P649</f>
        <v>0</v>
      </c>
      <c r="R649" s="8">
        <f>G649*6</f>
        <v>0</v>
      </c>
      <c r="S649" s="8">
        <f>+R649+Q649+K649</f>
        <v>0</v>
      </c>
      <c r="U649" s="8" t="e">
        <f>T649/C649</f>
        <v>#DIV/0!</v>
      </c>
      <c r="X649" s="17" t="e">
        <f>U649*1.8</f>
        <v>#DIV/0!</v>
      </c>
      <c r="Y649" s="18">
        <v>0</v>
      </c>
      <c r="Z649" s="18">
        <f>Y649*8</f>
        <v>0</v>
      </c>
      <c r="AA649" s="18">
        <f>Y649*3.5</f>
        <v>0</v>
      </c>
      <c r="AB649" s="18">
        <f>Y649*0.9</f>
        <v>0</v>
      </c>
    </row>
    <row r="650" spans="1:28" s="18" customFormat="1" x14ac:dyDescent="0.25">
      <c r="X650" s="17"/>
    </row>
    <row r="651" spans="1:28" s="17" customFormat="1" x14ac:dyDescent="0.25">
      <c r="A651" s="17">
        <v>218</v>
      </c>
      <c r="B651" s="17" t="s">
        <v>733</v>
      </c>
      <c r="C651" s="17">
        <v>1</v>
      </c>
      <c r="D651" s="17" t="s">
        <v>716</v>
      </c>
      <c r="E651" s="17" t="s">
        <v>754</v>
      </c>
      <c r="F651" s="17">
        <v>3.5</v>
      </c>
      <c r="G651" s="10">
        <f>+F651-O651/5</f>
        <v>3.4</v>
      </c>
      <c r="H651" s="11">
        <f>G651*7%</f>
        <v>0.23800000000000002</v>
      </c>
      <c r="I651" s="11">
        <f>G651+H651</f>
        <v>3.6379999999999999</v>
      </c>
      <c r="J651" s="17">
        <v>32</v>
      </c>
      <c r="K651" s="7">
        <f>I651*J651</f>
        <v>116.416</v>
      </c>
      <c r="L651" s="10" t="s">
        <v>673</v>
      </c>
      <c r="M651" s="17">
        <v>3</v>
      </c>
      <c r="N651" s="17">
        <v>0.5</v>
      </c>
      <c r="O651" s="13">
        <v>0.5</v>
      </c>
      <c r="P651" s="13">
        <v>220</v>
      </c>
      <c r="Q651" s="9">
        <f>N651*P651</f>
        <v>110</v>
      </c>
      <c r="R651" s="7">
        <f>G651*6</f>
        <v>20.399999999999999</v>
      </c>
      <c r="S651" s="7">
        <f>+R651+Q651+K651</f>
        <v>246.816</v>
      </c>
      <c r="T651" s="7">
        <f>S651+S652</f>
        <v>246.816</v>
      </c>
      <c r="U651" s="7">
        <f>T651/C651</f>
        <v>246.816</v>
      </c>
      <c r="X651" s="17">
        <f>U651*1.8</f>
        <v>444.2688</v>
      </c>
      <c r="Y651" s="17">
        <v>439</v>
      </c>
      <c r="Z651" s="17">
        <f>Y651*8</f>
        <v>3512</v>
      </c>
      <c r="AA651" s="17">
        <f>Y651*3.5</f>
        <v>1536.5</v>
      </c>
      <c r="AB651" s="17">
        <f>Y651*0.9</f>
        <v>395.1</v>
      </c>
    </row>
    <row r="652" spans="1:28" s="18" customFormat="1" x14ac:dyDescent="0.25">
      <c r="E652" s="17"/>
      <c r="G652" s="5">
        <f>+F652-O652/5</f>
        <v>0</v>
      </c>
      <c r="H652" s="6">
        <f>G652*7%</f>
        <v>0</v>
      </c>
      <c r="I652" s="6">
        <f>G652+H652</f>
        <v>0</v>
      </c>
      <c r="J652" s="18">
        <v>32</v>
      </c>
      <c r="K652" s="7">
        <f>I652*J652</f>
        <v>0</v>
      </c>
      <c r="L652" s="5"/>
      <c r="Q652" s="9">
        <f>N652*P652</f>
        <v>0</v>
      </c>
      <c r="R652" s="8">
        <f>G652*6</f>
        <v>0</v>
      </c>
      <c r="S652" s="8">
        <f>+R652+Q652+K652</f>
        <v>0</v>
      </c>
      <c r="U652" s="8" t="e">
        <f>T652/C652</f>
        <v>#DIV/0!</v>
      </c>
      <c r="X652" s="17" t="e">
        <f>U652*1.8</f>
        <v>#DIV/0!</v>
      </c>
      <c r="Y652" s="18">
        <v>0</v>
      </c>
      <c r="Z652" s="18">
        <f>Y652*8</f>
        <v>0</v>
      </c>
      <c r="AA652" s="18">
        <f>Y652*3.5</f>
        <v>0</v>
      </c>
      <c r="AB652" s="18">
        <f>Y652*0.9</f>
        <v>0</v>
      </c>
    </row>
    <row r="653" spans="1:28" s="18" customFormat="1" x14ac:dyDescent="0.25">
      <c r="X653" s="17"/>
    </row>
    <row r="654" spans="1:28" s="17" customFormat="1" x14ac:dyDescent="0.25">
      <c r="A654" s="17">
        <v>219</v>
      </c>
      <c r="B654" s="17" t="s">
        <v>733</v>
      </c>
      <c r="C654" s="17">
        <v>1</v>
      </c>
      <c r="D654" s="17" t="s">
        <v>716</v>
      </c>
      <c r="E654" s="17" t="s">
        <v>755</v>
      </c>
      <c r="F654" s="17">
        <v>3.5</v>
      </c>
      <c r="G654" s="10">
        <f>+F654-O654/5</f>
        <v>3.3</v>
      </c>
      <c r="H654" s="11">
        <f>G654*7%</f>
        <v>0.23100000000000001</v>
      </c>
      <c r="I654" s="11">
        <f>G654+H654</f>
        <v>3.5309999999999997</v>
      </c>
      <c r="J654" s="17">
        <v>32</v>
      </c>
      <c r="K654" s="7">
        <f>I654*J654</f>
        <v>112.99199999999999</v>
      </c>
      <c r="L654" s="10" t="s">
        <v>673</v>
      </c>
      <c r="M654" s="17">
        <v>3</v>
      </c>
      <c r="N654" s="17">
        <v>1</v>
      </c>
      <c r="O654" s="13">
        <v>1</v>
      </c>
      <c r="P654" s="13">
        <v>200</v>
      </c>
      <c r="Q654" s="9">
        <f>N654*P654</f>
        <v>200</v>
      </c>
      <c r="R654" s="7">
        <f>G654*6</f>
        <v>19.799999999999997</v>
      </c>
      <c r="S654" s="7">
        <f>+R654+Q654+K654</f>
        <v>332.79200000000003</v>
      </c>
      <c r="T654" s="7">
        <f>S654+S655</f>
        <v>332.79200000000003</v>
      </c>
      <c r="U654" s="7">
        <f>T654/C654</f>
        <v>332.79200000000003</v>
      </c>
      <c r="X654" s="17">
        <f>U654*1.8</f>
        <v>599.02560000000005</v>
      </c>
      <c r="Y654" s="17">
        <v>599</v>
      </c>
      <c r="Z654" s="17">
        <f>Y654*8</f>
        <v>4792</v>
      </c>
      <c r="AA654" s="17">
        <f>Y654*3.5</f>
        <v>2096.5</v>
      </c>
      <c r="AB654" s="17">
        <f>Y654*0.9</f>
        <v>539.1</v>
      </c>
    </row>
    <row r="655" spans="1:28" s="18" customFormat="1" x14ac:dyDescent="0.25">
      <c r="E655" s="17"/>
      <c r="G655" s="5">
        <f>+F655-O655/5</f>
        <v>0</v>
      </c>
      <c r="H655" s="6">
        <f>G655*7%</f>
        <v>0</v>
      </c>
      <c r="I655" s="6">
        <f>G655+H655</f>
        <v>0</v>
      </c>
      <c r="J655" s="18">
        <v>32</v>
      </c>
      <c r="K655" s="7">
        <f>I655*J655</f>
        <v>0</v>
      </c>
      <c r="L655" s="5"/>
      <c r="Q655" s="9">
        <f>N655*P655</f>
        <v>0</v>
      </c>
      <c r="R655" s="8">
        <f>G655*6</f>
        <v>0</v>
      </c>
      <c r="S655" s="8">
        <f>+R655+Q655+K655</f>
        <v>0</v>
      </c>
      <c r="U655" s="8" t="e">
        <f>T655/C655</f>
        <v>#DIV/0!</v>
      </c>
      <c r="X655" s="17" t="e">
        <f>U655*1.8</f>
        <v>#DIV/0!</v>
      </c>
      <c r="Y655" s="18">
        <v>0</v>
      </c>
      <c r="Z655" s="18">
        <f>Y655*8</f>
        <v>0</v>
      </c>
      <c r="AA655" s="18">
        <f>Y655*3.5</f>
        <v>0</v>
      </c>
      <c r="AB655" s="18">
        <f>Y655*0.9</f>
        <v>0</v>
      </c>
    </row>
    <row r="656" spans="1:28" s="18" customFormat="1" x14ac:dyDescent="0.25">
      <c r="X656" s="17"/>
    </row>
    <row r="657" spans="1:28" s="17" customFormat="1" x14ac:dyDescent="0.25">
      <c r="A657" s="17">
        <v>220</v>
      </c>
      <c r="B657" s="17" t="s">
        <v>733</v>
      </c>
      <c r="C657" s="17">
        <v>1</v>
      </c>
      <c r="D657" s="17" t="s">
        <v>716</v>
      </c>
      <c r="E657" s="17" t="s">
        <v>756</v>
      </c>
      <c r="F657" s="17">
        <v>3.5</v>
      </c>
      <c r="G657" s="10">
        <f>+F657-O657/5</f>
        <v>3.2</v>
      </c>
      <c r="H657" s="11">
        <f>G657*7%</f>
        <v>0.22400000000000003</v>
      </c>
      <c r="I657" s="11">
        <f>G657+H657</f>
        <v>3.4240000000000004</v>
      </c>
      <c r="J657" s="17">
        <v>32</v>
      </c>
      <c r="K657" s="7">
        <f>I657*J657</f>
        <v>109.56800000000001</v>
      </c>
      <c r="L657" s="10" t="s">
        <v>673</v>
      </c>
      <c r="M657" s="17">
        <v>3</v>
      </c>
      <c r="N657" s="17">
        <v>1.5</v>
      </c>
      <c r="O657" s="17">
        <v>1.5</v>
      </c>
      <c r="P657" s="13">
        <v>260</v>
      </c>
      <c r="Q657" s="9">
        <f>N657*P657</f>
        <v>390</v>
      </c>
      <c r="R657" s="7">
        <f>G657*6</f>
        <v>19.200000000000003</v>
      </c>
      <c r="S657" s="7">
        <f>+R657+Q657+K657</f>
        <v>518.76800000000003</v>
      </c>
      <c r="T657" s="7">
        <f>S657+S658</f>
        <v>518.76800000000003</v>
      </c>
      <c r="U657" s="7">
        <f>T657/C657</f>
        <v>518.76800000000003</v>
      </c>
      <c r="X657" s="17">
        <f>U657*1.8</f>
        <v>933.78240000000005</v>
      </c>
      <c r="Y657" s="17">
        <v>929</v>
      </c>
      <c r="Z657" s="17">
        <f>Y657*8</f>
        <v>7432</v>
      </c>
      <c r="AA657" s="17">
        <f>Y657*3.5</f>
        <v>3251.5</v>
      </c>
      <c r="AB657" s="17">
        <f>Y657*0.9</f>
        <v>836.1</v>
      </c>
    </row>
    <row r="658" spans="1:28" s="18" customFormat="1" x14ac:dyDescent="0.25">
      <c r="E658" s="17"/>
      <c r="G658" s="5">
        <f>+F658-O658/5</f>
        <v>0</v>
      </c>
      <c r="H658" s="6">
        <f>G658*7%</f>
        <v>0</v>
      </c>
      <c r="I658" s="6">
        <f>G658+H658</f>
        <v>0</v>
      </c>
      <c r="J658" s="18">
        <v>32</v>
      </c>
      <c r="K658" s="7">
        <f>I658*J658</f>
        <v>0</v>
      </c>
      <c r="L658" s="5"/>
      <c r="Q658" s="9">
        <f>N658*P658</f>
        <v>0</v>
      </c>
      <c r="R658" s="8">
        <f>G658*6</f>
        <v>0</v>
      </c>
      <c r="S658" s="8">
        <f>+R658+Q658+K658</f>
        <v>0</v>
      </c>
      <c r="U658" s="8" t="e">
        <f>T658/C658</f>
        <v>#DIV/0!</v>
      </c>
      <c r="X658" s="17" t="e">
        <f>U658*1.8</f>
        <v>#DIV/0!</v>
      </c>
      <c r="Y658" s="18">
        <v>0</v>
      </c>
      <c r="Z658" s="18">
        <f>Y658*8</f>
        <v>0</v>
      </c>
      <c r="AA658" s="18">
        <f>Y658*3.5</f>
        <v>0</v>
      </c>
      <c r="AB658" s="18">
        <f>Y658*0.9</f>
        <v>0</v>
      </c>
    </row>
    <row r="659" spans="1:28" s="18" customFormat="1" x14ac:dyDescent="0.25">
      <c r="X659" s="17"/>
    </row>
    <row r="660" spans="1:28" s="17" customFormat="1" x14ac:dyDescent="0.25">
      <c r="A660" s="17">
        <v>221</v>
      </c>
      <c r="B660" s="17" t="s">
        <v>733</v>
      </c>
      <c r="C660" s="17">
        <v>1</v>
      </c>
      <c r="D660" s="17" t="s">
        <v>716</v>
      </c>
      <c r="E660" s="17" t="s">
        <v>757</v>
      </c>
      <c r="F660" s="17">
        <v>3.5</v>
      </c>
      <c r="G660" s="10">
        <f>+F660-O660/5</f>
        <v>3.08</v>
      </c>
      <c r="H660" s="11">
        <f>G660*7%</f>
        <v>0.21560000000000001</v>
      </c>
      <c r="I660" s="11">
        <f>G660+H660</f>
        <v>3.2956000000000003</v>
      </c>
      <c r="J660" s="17">
        <v>32</v>
      </c>
      <c r="K660" s="7">
        <f>I660*J660</f>
        <v>105.45920000000001</v>
      </c>
      <c r="L660" s="10" t="s">
        <v>673</v>
      </c>
      <c r="M660" s="17">
        <v>3</v>
      </c>
      <c r="N660" s="17">
        <v>2.1</v>
      </c>
      <c r="O660" s="17">
        <v>2.1</v>
      </c>
      <c r="P660" s="13">
        <v>300</v>
      </c>
      <c r="Q660" s="9">
        <f>N660*P660</f>
        <v>630</v>
      </c>
      <c r="R660" s="7">
        <f>G660*6</f>
        <v>18.48</v>
      </c>
      <c r="S660" s="7">
        <f>+R660+Q660+K660</f>
        <v>753.93920000000003</v>
      </c>
      <c r="T660" s="7">
        <f>S660+S661</f>
        <v>753.93920000000003</v>
      </c>
      <c r="U660" s="7">
        <f>T660/C660</f>
        <v>753.93920000000003</v>
      </c>
      <c r="X660" s="17">
        <f>U660*1.8</f>
        <v>1357.0905600000001</v>
      </c>
      <c r="Y660" s="17">
        <v>1359</v>
      </c>
      <c r="Z660" s="17">
        <f>Y660*8</f>
        <v>10872</v>
      </c>
      <c r="AA660" s="17">
        <f>Y660*3.5</f>
        <v>4756.5</v>
      </c>
      <c r="AB660" s="17">
        <f>Y660*0.9</f>
        <v>1223.1000000000001</v>
      </c>
    </row>
    <row r="661" spans="1:28" s="18" customFormat="1" x14ac:dyDescent="0.25">
      <c r="E661" s="17"/>
      <c r="G661" s="5">
        <f>+F661-O661/5</f>
        <v>0</v>
      </c>
      <c r="H661" s="6">
        <f>G661*7%</f>
        <v>0</v>
      </c>
      <c r="I661" s="6">
        <f>G661+H661</f>
        <v>0</v>
      </c>
      <c r="J661" s="18">
        <v>32</v>
      </c>
      <c r="K661" s="7">
        <f>I661*J661</f>
        <v>0</v>
      </c>
      <c r="L661" s="5"/>
      <c r="Q661" s="9">
        <f>N661*P661</f>
        <v>0</v>
      </c>
      <c r="R661" s="8">
        <f>G661*6</f>
        <v>0</v>
      </c>
      <c r="S661" s="8">
        <f>+R661+Q661+K661</f>
        <v>0</v>
      </c>
      <c r="U661" s="8" t="e">
        <f>T661/C661</f>
        <v>#DIV/0!</v>
      </c>
      <c r="X661" s="17" t="e">
        <f>U661*1.8</f>
        <v>#DIV/0!</v>
      </c>
      <c r="Y661" s="18">
        <v>0</v>
      </c>
      <c r="Z661" s="18">
        <f>Y661*8</f>
        <v>0</v>
      </c>
      <c r="AA661" s="18">
        <f>Y661*3.5</f>
        <v>0</v>
      </c>
      <c r="AB661" s="18">
        <f>Y661*0.9</f>
        <v>0</v>
      </c>
    </row>
    <row r="663" spans="1:28" s="42" customFormat="1" x14ac:dyDescent="0.25">
      <c r="A663" s="42">
        <v>222</v>
      </c>
      <c r="B663" s="42" t="s">
        <v>726</v>
      </c>
      <c r="C663" s="42">
        <v>1</v>
      </c>
      <c r="D663" s="42" t="s">
        <v>612</v>
      </c>
      <c r="E663" s="42" t="s">
        <v>1073</v>
      </c>
      <c r="F663" s="42">
        <v>3.5</v>
      </c>
      <c r="G663" s="43">
        <f>+F663-O663/5</f>
        <v>3.35</v>
      </c>
      <c r="H663" s="44">
        <f>G663*7%</f>
        <v>0.23450000000000004</v>
      </c>
      <c r="I663" s="44">
        <f>G663+H663</f>
        <v>3.5845000000000002</v>
      </c>
      <c r="J663" s="42">
        <v>27</v>
      </c>
      <c r="K663" s="45">
        <f>I663*J663</f>
        <v>96.781500000000008</v>
      </c>
      <c r="L663" s="43" t="s">
        <v>30</v>
      </c>
      <c r="M663" s="42">
        <v>17</v>
      </c>
      <c r="N663" s="42">
        <v>0.75</v>
      </c>
      <c r="O663" s="46">
        <v>0.75</v>
      </c>
      <c r="P663" s="46">
        <v>260</v>
      </c>
      <c r="Q663" s="47">
        <f>N663*P663</f>
        <v>195</v>
      </c>
      <c r="R663" s="45">
        <f>G663*13</f>
        <v>43.550000000000004</v>
      </c>
      <c r="S663" s="45">
        <f>+R663+Q663+K663</f>
        <v>335.33150000000001</v>
      </c>
      <c r="T663" s="45">
        <f>S663+S664</f>
        <v>335.33150000000001</v>
      </c>
      <c r="U663" s="45">
        <f>T663/C663</f>
        <v>335.33150000000001</v>
      </c>
      <c r="X663" s="42">
        <f>U663*1.8</f>
        <v>603.59670000000006</v>
      </c>
      <c r="Y663" s="42">
        <v>599</v>
      </c>
      <c r="Z663" s="42">
        <f>Y663*8</f>
        <v>4792</v>
      </c>
      <c r="AA663" s="42">
        <f>Y663*3.5</f>
        <v>2096.5</v>
      </c>
      <c r="AB663" s="42">
        <f>Y663*0.9</f>
        <v>539.1</v>
      </c>
    </row>
    <row r="664" spans="1:28" s="18" customFormat="1" x14ac:dyDescent="0.25">
      <c r="E664" s="17"/>
      <c r="G664" s="5">
        <f>+F664-O664/5</f>
        <v>0</v>
      </c>
      <c r="H664" s="6">
        <f>G664*7%</f>
        <v>0</v>
      </c>
      <c r="I664" s="6">
        <f>G664+H664</f>
        <v>0</v>
      </c>
      <c r="J664" s="18">
        <v>27</v>
      </c>
      <c r="K664" s="7">
        <f>I664*J664</f>
        <v>0</v>
      </c>
      <c r="L664" s="5"/>
      <c r="Q664" s="9">
        <f>N664*P664</f>
        <v>0</v>
      </c>
      <c r="R664" s="8">
        <f>G664*6</f>
        <v>0</v>
      </c>
      <c r="S664" s="8">
        <f>+R664+Q664+K664</f>
        <v>0</v>
      </c>
      <c r="U664" s="8" t="e">
        <f>T664/C664</f>
        <v>#DIV/0!</v>
      </c>
      <c r="X664" s="17" t="e">
        <f>U664*1.8</f>
        <v>#DIV/0!</v>
      </c>
      <c r="Y664" s="18">
        <v>0</v>
      </c>
      <c r="Z664" s="18">
        <f>Y664*8</f>
        <v>0</v>
      </c>
      <c r="AA664" s="18">
        <f>Y664*3.5</f>
        <v>0</v>
      </c>
      <c r="AB664" s="18">
        <f>Y664*0.9</f>
        <v>0</v>
      </c>
    </row>
    <row r="666" spans="1:28" s="42" customFormat="1" x14ac:dyDescent="0.25">
      <c r="A666" s="42">
        <v>223</v>
      </c>
      <c r="B666" s="42" t="s">
        <v>726</v>
      </c>
      <c r="C666" s="42">
        <v>1</v>
      </c>
      <c r="D666" s="42" t="s">
        <v>612</v>
      </c>
      <c r="E666" s="42" t="s">
        <v>1074</v>
      </c>
      <c r="F666" s="42">
        <v>4</v>
      </c>
      <c r="G666" s="43">
        <f>+F666-O666/5</f>
        <v>3.8</v>
      </c>
      <c r="H666" s="44">
        <f>G666*7%</f>
        <v>0.26600000000000001</v>
      </c>
      <c r="I666" s="44">
        <f>G666+H666</f>
        <v>4.0659999999999998</v>
      </c>
      <c r="J666" s="42">
        <v>27</v>
      </c>
      <c r="K666" s="45">
        <f>I666*J666</f>
        <v>109.782</v>
      </c>
      <c r="L666" s="43" t="s">
        <v>30</v>
      </c>
      <c r="M666" s="42">
        <v>17</v>
      </c>
      <c r="N666" s="42">
        <v>1</v>
      </c>
      <c r="O666" s="46">
        <v>1</v>
      </c>
      <c r="P666" s="46">
        <v>260</v>
      </c>
      <c r="Q666" s="47">
        <f>N666*P666</f>
        <v>260</v>
      </c>
      <c r="R666" s="45">
        <f>G666*13</f>
        <v>49.4</v>
      </c>
      <c r="S666" s="45">
        <f>+R666+Q666+K666</f>
        <v>419.18199999999996</v>
      </c>
      <c r="T666" s="45">
        <f>S666+S667</f>
        <v>419.18199999999996</v>
      </c>
      <c r="U666" s="45">
        <f>T666/C666</f>
        <v>419.18199999999996</v>
      </c>
      <c r="X666" s="42">
        <f>U666*1.8</f>
        <v>754.52759999999989</v>
      </c>
      <c r="Y666" s="42">
        <v>749</v>
      </c>
      <c r="Z666" s="42">
        <f>Y666*8</f>
        <v>5992</v>
      </c>
      <c r="AA666" s="42">
        <f>Y666*3.5</f>
        <v>2621.5</v>
      </c>
      <c r="AB666" s="42">
        <f>Y666*0.9</f>
        <v>674.1</v>
      </c>
    </row>
    <row r="667" spans="1:28" s="18" customFormat="1" x14ac:dyDescent="0.25">
      <c r="E667" s="17"/>
      <c r="G667" s="5">
        <f>+F667-O667/5</f>
        <v>0</v>
      </c>
      <c r="H667" s="6">
        <f>G667*7%</f>
        <v>0</v>
      </c>
      <c r="I667" s="6">
        <f>G667+H667</f>
        <v>0</v>
      </c>
      <c r="J667" s="18">
        <v>27</v>
      </c>
      <c r="K667" s="7">
        <f>I667*J667</f>
        <v>0</v>
      </c>
      <c r="L667" s="5"/>
      <c r="Q667" s="9">
        <f>N667*P667</f>
        <v>0</v>
      </c>
      <c r="R667" s="8">
        <f>G667*6</f>
        <v>0</v>
      </c>
      <c r="S667" s="8">
        <f>+R667+Q667+K667</f>
        <v>0</v>
      </c>
      <c r="U667" s="8" t="e">
        <f>T667/C667</f>
        <v>#DIV/0!</v>
      </c>
      <c r="X667" s="17" t="e">
        <f>U667*1.8</f>
        <v>#DIV/0!</v>
      </c>
      <c r="Y667" s="18">
        <v>0</v>
      </c>
      <c r="Z667" s="18">
        <f>Y667*8</f>
        <v>0</v>
      </c>
      <c r="AA667" s="18">
        <f>Y667*3.5</f>
        <v>0</v>
      </c>
      <c r="AB667" s="18">
        <f>Y667*0.9</f>
        <v>0</v>
      </c>
    </row>
    <row r="669" spans="1:28" s="16" customFormat="1" x14ac:dyDescent="0.25">
      <c r="A669" s="16">
        <v>224</v>
      </c>
      <c r="B669" s="16">
        <v>925</v>
      </c>
      <c r="C669" s="16">
        <v>1</v>
      </c>
      <c r="D669" s="16" t="s">
        <v>642</v>
      </c>
      <c r="E669" s="16" t="s">
        <v>1249</v>
      </c>
      <c r="F669" s="16">
        <v>1.3</v>
      </c>
      <c r="G669" s="72">
        <f>+F669-O669/5</f>
        <v>1.26</v>
      </c>
      <c r="H669" s="73">
        <f>G669*7%</f>
        <v>8.8200000000000014E-2</v>
      </c>
      <c r="I669" s="73">
        <f>G669+H669</f>
        <v>1.3482000000000001</v>
      </c>
      <c r="J669" s="16">
        <v>1</v>
      </c>
      <c r="K669" s="74">
        <f>I669*J669</f>
        <v>1.3482000000000001</v>
      </c>
      <c r="L669" s="72" t="s">
        <v>673</v>
      </c>
      <c r="M669" s="16">
        <v>9</v>
      </c>
      <c r="N669" s="16">
        <v>0.2</v>
      </c>
      <c r="O669" s="75">
        <v>0.2</v>
      </c>
      <c r="P669" s="75">
        <v>95</v>
      </c>
      <c r="Q669" s="76">
        <f>N669*P669</f>
        <v>19</v>
      </c>
      <c r="R669" s="74">
        <f>G669*6</f>
        <v>7.5600000000000005</v>
      </c>
      <c r="S669" s="74">
        <f>+R669+Q669+K669</f>
        <v>27.908200000000001</v>
      </c>
      <c r="T669" s="74">
        <f>S669+S670</f>
        <v>27.908200000000001</v>
      </c>
      <c r="U669" s="74">
        <f>T669/C669</f>
        <v>27.908200000000001</v>
      </c>
      <c r="X669" s="123">
        <f>U669*1.65</f>
        <v>46.04853</v>
      </c>
      <c r="Y669" s="16">
        <v>49</v>
      </c>
      <c r="Z669" s="16">
        <f>Y669*8</f>
        <v>392</v>
      </c>
      <c r="AA669" s="16">
        <f>Y669*3.5</f>
        <v>171.5</v>
      </c>
      <c r="AB669" s="16">
        <f>Y669*0.9</f>
        <v>44.1</v>
      </c>
    </row>
    <row r="670" spans="1:28" s="17" customFormat="1" x14ac:dyDescent="0.25">
      <c r="E670" s="18"/>
      <c r="G670" s="10">
        <f>+F670-O670/5</f>
        <v>0</v>
      </c>
      <c r="H670" s="11">
        <f>G670*7%</f>
        <v>0</v>
      </c>
      <c r="I670" s="11">
        <f>G670+H670</f>
        <v>0</v>
      </c>
      <c r="J670" s="13"/>
      <c r="K670" s="7">
        <f>I670*J670</f>
        <v>0</v>
      </c>
      <c r="L670" s="10"/>
      <c r="M670" s="13"/>
      <c r="P670" s="13"/>
      <c r="Q670" s="9">
        <f>N670*P670</f>
        <v>0</v>
      </c>
      <c r="R670" s="7">
        <f>G670*13</f>
        <v>0</v>
      </c>
      <c r="S670" s="7">
        <f>+R670+Q670+K670</f>
        <v>0</v>
      </c>
      <c r="U670" s="7" t="e">
        <f>T670/B670</f>
        <v>#DIV/0!</v>
      </c>
      <c r="X670" s="117" t="e">
        <f>U670*1.8</f>
        <v>#DIV/0!</v>
      </c>
      <c r="Z670" s="17">
        <f>Y670*8</f>
        <v>0</v>
      </c>
      <c r="AA670" s="17">
        <f>Y670*3.5</f>
        <v>0</v>
      </c>
      <c r="AB670" s="17">
        <f>Y670*0.9</f>
        <v>0</v>
      </c>
    </row>
    <row r="672" spans="1:28" s="16" customFormat="1" x14ac:dyDescent="0.25">
      <c r="A672" s="16">
        <v>225</v>
      </c>
      <c r="B672" s="16">
        <v>925</v>
      </c>
      <c r="C672" s="16">
        <v>1</v>
      </c>
      <c r="D672" s="16" t="s">
        <v>642</v>
      </c>
      <c r="E672" s="16" t="s">
        <v>1250</v>
      </c>
      <c r="F672" s="16">
        <v>1.6</v>
      </c>
      <c r="G672" s="72">
        <f>+F672-O672/5</f>
        <v>1.534</v>
      </c>
      <c r="H672" s="73">
        <f>G672*7%</f>
        <v>0.10738000000000002</v>
      </c>
      <c r="I672" s="73">
        <f>G672+H672</f>
        <v>1.6413800000000001</v>
      </c>
      <c r="J672" s="16">
        <v>1</v>
      </c>
      <c r="K672" s="74">
        <f>I672*J672</f>
        <v>1.6413800000000001</v>
      </c>
      <c r="L672" s="72" t="s">
        <v>673</v>
      </c>
      <c r="M672" s="16">
        <v>9</v>
      </c>
      <c r="N672" s="16">
        <v>0.33</v>
      </c>
      <c r="O672" s="75">
        <v>0.33</v>
      </c>
      <c r="P672" s="75">
        <v>95</v>
      </c>
      <c r="Q672" s="76">
        <f>N672*P672</f>
        <v>31.35</v>
      </c>
      <c r="R672" s="74">
        <f>G672*6</f>
        <v>9.2040000000000006</v>
      </c>
      <c r="S672" s="74">
        <f>+R672+Q672+K672</f>
        <v>42.19538</v>
      </c>
      <c r="T672" s="74">
        <f>S672+S673</f>
        <v>42.19538</v>
      </c>
      <c r="U672" s="74">
        <f>T672/C672</f>
        <v>42.19538</v>
      </c>
      <c r="X672" s="123">
        <f>U672*1.65</f>
        <v>69.622377</v>
      </c>
      <c r="Y672" s="16">
        <v>69</v>
      </c>
      <c r="Z672" s="16">
        <f>Y672*8</f>
        <v>552</v>
      </c>
      <c r="AA672" s="16">
        <f>Y672*3.5</f>
        <v>241.5</v>
      </c>
      <c r="AB672" s="16">
        <f>Y672*0.9</f>
        <v>62.1</v>
      </c>
    </row>
    <row r="673" spans="1:28" s="17" customFormat="1" x14ac:dyDescent="0.25">
      <c r="E673" s="18"/>
      <c r="G673" s="10">
        <f>+F673-O673/5</f>
        <v>0</v>
      </c>
      <c r="H673" s="11">
        <f>G673*7%</f>
        <v>0</v>
      </c>
      <c r="I673" s="11">
        <f>G673+H673</f>
        <v>0</v>
      </c>
      <c r="J673" s="13"/>
      <c r="K673" s="7">
        <f>I673*J673</f>
        <v>0</v>
      </c>
      <c r="L673" s="10"/>
      <c r="M673" s="13"/>
      <c r="P673" s="13"/>
      <c r="Q673" s="9">
        <f>N673*P673</f>
        <v>0</v>
      </c>
      <c r="R673" s="7">
        <f>G673*13</f>
        <v>0</v>
      </c>
      <c r="S673" s="7">
        <f>+R673+Q673+K673</f>
        <v>0</v>
      </c>
      <c r="U673" s="7" t="e">
        <f>T673/B673</f>
        <v>#DIV/0!</v>
      </c>
      <c r="X673" s="117" t="e">
        <f>U673*1.8</f>
        <v>#DIV/0!</v>
      </c>
      <c r="Z673" s="17">
        <f>Y673*8</f>
        <v>0</v>
      </c>
      <c r="AA673" s="17">
        <f>Y673*3.5</f>
        <v>0</v>
      </c>
      <c r="AB673" s="17">
        <f>Y673*0.9</f>
        <v>0</v>
      </c>
    </row>
    <row r="675" spans="1:28" s="16" customFormat="1" x14ac:dyDescent="0.25">
      <c r="A675" s="16">
        <v>226</v>
      </c>
      <c r="B675" s="16">
        <v>925</v>
      </c>
      <c r="C675" s="16">
        <v>1</v>
      </c>
      <c r="D675" s="16" t="s">
        <v>642</v>
      </c>
      <c r="E675" s="16" t="s">
        <v>1251</v>
      </c>
      <c r="F675" s="16">
        <v>1.5</v>
      </c>
      <c r="G675" s="72">
        <f>+F675-O675/5</f>
        <v>1.4</v>
      </c>
      <c r="H675" s="73">
        <f>G675*7%</f>
        <v>9.8000000000000004E-2</v>
      </c>
      <c r="I675" s="73">
        <f>G675+H675</f>
        <v>1.498</v>
      </c>
      <c r="J675" s="16">
        <v>1</v>
      </c>
      <c r="K675" s="74">
        <f>I675*J675</f>
        <v>1.498</v>
      </c>
      <c r="L675" s="72" t="s">
        <v>1028</v>
      </c>
      <c r="M675" s="16">
        <v>8</v>
      </c>
      <c r="N675" s="16">
        <v>0.5</v>
      </c>
      <c r="O675" s="75">
        <v>0.5</v>
      </c>
      <c r="P675" s="75">
        <v>35</v>
      </c>
      <c r="Q675" s="76">
        <f>N675*P675</f>
        <v>17.5</v>
      </c>
      <c r="R675" s="74">
        <f>G675*6</f>
        <v>8.3999999999999986</v>
      </c>
      <c r="S675" s="74">
        <f>+R675+Q675+K675</f>
        <v>27.398</v>
      </c>
      <c r="T675" s="74">
        <f>S675+S676</f>
        <v>27.398</v>
      </c>
      <c r="U675" s="74">
        <f>T675/C675</f>
        <v>27.398</v>
      </c>
      <c r="X675" s="123">
        <f>U675*1.65</f>
        <v>45.206699999999998</v>
      </c>
      <c r="Y675" s="16">
        <v>49</v>
      </c>
      <c r="Z675" s="16">
        <f>Y675*8</f>
        <v>392</v>
      </c>
      <c r="AA675" s="16">
        <f>Y675*3.5</f>
        <v>171.5</v>
      </c>
      <c r="AB675" s="16">
        <f>Y675*0.9</f>
        <v>44.1</v>
      </c>
    </row>
    <row r="676" spans="1:28" s="17" customFormat="1" x14ac:dyDescent="0.25">
      <c r="E676" s="18"/>
      <c r="G676" s="10">
        <f>+F676-O676/5</f>
        <v>0</v>
      </c>
      <c r="H676" s="11">
        <f>G676*7%</f>
        <v>0</v>
      </c>
      <c r="I676" s="11">
        <f>G676+H676</f>
        <v>0</v>
      </c>
      <c r="J676" s="13"/>
      <c r="K676" s="7">
        <f>I676*J676</f>
        <v>0</v>
      </c>
      <c r="L676" s="10"/>
      <c r="M676" s="13"/>
      <c r="P676" s="13"/>
      <c r="Q676" s="9">
        <f>N676*P676</f>
        <v>0</v>
      </c>
      <c r="R676" s="7">
        <f>G676*13</f>
        <v>0</v>
      </c>
      <c r="S676" s="7">
        <f>+R676+Q676+K676</f>
        <v>0</v>
      </c>
      <c r="U676" s="7" t="e">
        <f>T676/B676</f>
        <v>#DIV/0!</v>
      </c>
      <c r="X676" s="117" t="e">
        <f>U676*1.8</f>
        <v>#DIV/0!</v>
      </c>
      <c r="Z676" s="17">
        <f>Y676*8</f>
        <v>0</v>
      </c>
      <c r="AA676" s="17">
        <f>Y676*3.5</f>
        <v>0</v>
      </c>
      <c r="AB676" s="17">
        <f>Y676*0.9</f>
        <v>0</v>
      </c>
    </row>
    <row r="678" spans="1:28" s="16" customFormat="1" x14ac:dyDescent="0.25">
      <c r="A678" s="16">
        <v>227</v>
      </c>
      <c r="B678" s="16">
        <v>925</v>
      </c>
      <c r="C678" s="16">
        <v>1</v>
      </c>
      <c r="D678" s="16" t="s">
        <v>642</v>
      </c>
      <c r="E678" s="16" t="s">
        <v>1252</v>
      </c>
      <c r="F678" s="16">
        <v>1.7</v>
      </c>
      <c r="G678" s="72">
        <f>+F678-O678/5</f>
        <v>1.55</v>
      </c>
      <c r="H678" s="73">
        <f>G678*7%</f>
        <v>0.10850000000000001</v>
      </c>
      <c r="I678" s="73">
        <f>G678+H678</f>
        <v>1.6585000000000001</v>
      </c>
      <c r="J678" s="16">
        <v>1</v>
      </c>
      <c r="K678" s="74">
        <f>I678*J678</f>
        <v>1.6585000000000001</v>
      </c>
      <c r="L678" s="72" t="s">
        <v>1028</v>
      </c>
      <c r="M678" s="16">
        <v>8</v>
      </c>
      <c r="N678" s="16">
        <v>0.75</v>
      </c>
      <c r="O678" s="75">
        <v>0.75</v>
      </c>
      <c r="P678" s="75">
        <v>40</v>
      </c>
      <c r="Q678" s="76">
        <f>N678*P678</f>
        <v>30</v>
      </c>
      <c r="R678" s="74">
        <f>G678*6</f>
        <v>9.3000000000000007</v>
      </c>
      <c r="S678" s="74">
        <f>+R678+Q678+K678</f>
        <v>40.958500000000001</v>
      </c>
      <c r="T678" s="74">
        <f>S678+S679</f>
        <v>40.958500000000001</v>
      </c>
      <c r="U678" s="74">
        <f>T678/C678</f>
        <v>40.958500000000001</v>
      </c>
      <c r="X678" s="123">
        <f>U678*1.65</f>
        <v>67.581524999999999</v>
      </c>
      <c r="Y678" s="16">
        <v>69</v>
      </c>
      <c r="Z678" s="16">
        <f>Y678*8</f>
        <v>552</v>
      </c>
      <c r="AA678" s="16">
        <f>Y678*3.5</f>
        <v>241.5</v>
      </c>
      <c r="AB678" s="16">
        <f>Y678*0.9</f>
        <v>62.1</v>
      </c>
    </row>
    <row r="679" spans="1:28" s="17" customFormat="1" x14ac:dyDescent="0.25">
      <c r="E679" s="18"/>
      <c r="G679" s="10">
        <f>+F679-O679/5</f>
        <v>0</v>
      </c>
      <c r="H679" s="11">
        <f>G679*7%</f>
        <v>0</v>
      </c>
      <c r="I679" s="11">
        <f>G679+H679</f>
        <v>0</v>
      </c>
      <c r="J679" s="13"/>
      <c r="K679" s="7">
        <f>I679*J679</f>
        <v>0</v>
      </c>
      <c r="L679" s="10"/>
      <c r="M679" s="13"/>
      <c r="P679" s="13"/>
      <c r="Q679" s="9">
        <f>N679*P679</f>
        <v>0</v>
      </c>
      <c r="R679" s="7">
        <f>G679*13</f>
        <v>0</v>
      </c>
      <c r="S679" s="7">
        <f>+R679+Q679+K679</f>
        <v>0</v>
      </c>
      <c r="U679" s="7" t="e">
        <f>T679/B679</f>
        <v>#DIV/0!</v>
      </c>
      <c r="X679" s="117" t="e">
        <f>U679*1.8</f>
        <v>#DIV/0!</v>
      </c>
      <c r="Z679" s="17">
        <f>Y679*8</f>
        <v>0</v>
      </c>
      <c r="AA679" s="17">
        <f>Y679*3.5</f>
        <v>0</v>
      </c>
      <c r="AB679" s="17">
        <f>Y679*0.9</f>
        <v>0</v>
      </c>
    </row>
    <row r="681" spans="1:28" s="16" customFormat="1" x14ac:dyDescent="0.25">
      <c r="A681" s="16">
        <v>228</v>
      </c>
      <c r="B681" s="16">
        <v>925</v>
      </c>
      <c r="C681" s="16">
        <v>1</v>
      </c>
      <c r="D681" s="16" t="s">
        <v>642</v>
      </c>
      <c r="E681" s="16" t="s">
        <v>1253</v>
      </c>
      <c r="F681" s="16">
        <v>1.9</v>
      </c>
      <c r="G681" s="72">
        <f>+F681-O681/5</f>
        <v>1.7</v>
      </c>
      <c r="H681" s="73">
        <f>G681*7%</f>
        <v>0.11900000000000001</v>
      </c>
      <c r="I681" s="73">
        <f>G681+H681</f>
        <v>1.819</v>
      </c>
      <c r="J681" s="16">
        <v>1</v>
      </c>
      <c r="K681" s="74">
        <f>I681*J681</f>
        <v>1.819</v>
      </c>
      <c r="L681" s="72" t="s">
        <v>1028</v>
      </c>
      <c r="M681" s="16">
        <v>8</v>
      </c>
      <c r="N681" s="16">
        <v>1</v>
      </c>
      <c r="O681" s="75">
        <v>1</v>
      </c>
      <c r="P681" s="75">
        <v>40</v>
      </c>
      <c r="Q681" s="76">
        <f>N681*P681</f>
        <v>40</v>
      </c>
      <c r="R681" s="74">
        <f>G681*6</f>
        <v>10.199999999999999</v>
      </c>
      <c r="S681" s="74">
        <f>+R681+Q681+K681</f>
        <v>52.019000000000005</v>
      </c>
      <c r="T681" s="74">
        <f>S681+S682</f>
        <v>52.019000000000005</v>
      </c>
      <c r="U681" s="74">
        <f>T681/C681</f>
        <v>52.019000000000005</v>
      </c>
      <c r="X681" s="123">
        <f>U681*1.65</f>
        <v>85.83135</v>
      </c>
      <c r="Y681" s="16">
        <v>89</v>
      </c>
      <c r="Z681" s="16">
        <f>Y681*8</f>
        <v>712</v>
      </c>
      <c r="AA681" s="16">
        <f>Y681*3.5</f>
        <v>311.5</v>
      </c>
      <c r="AB681" s="16">
        <f>Y681*0.9</f>
        <v>80.100000000000009</v>
      </c>
    </row>
    <row r="682" spans="1:28" s="17" customFormat="1" x14ac:dyDescent="0.25">
      <c r="E682" s="18"/>
      <c r="G682" s="10">
        <f>+F682-O682/5</f>
        <v>0</v>
      </c>
      <c r="H682" s="11">
        <f>G682*7%</f>
        <v>0</v>
      </c>
      <c r="I682" s="11">
        <f>G682+H682</f>
        <v>0</v>
      </c>
      <c r="J682" s="13"/>
      <c r="K682" s="7">
        <f>I682*J682</f>
        <v>0</v>
      </c>
      <c r="L682" s="10"/>
      <c r="M682" s="13"/>
      <c r="P682" s="13"/>
      <c r="Q682" s="9">
        <f>N682*P682</f>
        <v>0</v>
      </c>
      <c r="R682" s="7">
        <f>G682*13</f>
        <v>0</v>
      </c>
      <c r="S682" s="7">
        <f>+R682+Q682+K682</f>
        <v>0</v>
      </c>
      <c r="U682" s="7" t="e">
        <f>T682/B682</f>
        <v>#DIV/0!</v>
      </c>
      <c r="X682" s="117" t="e">
        <f>U682*1.8</f>
        <v>#DIV/0!</v>
      </c>
      <c r="Z682" s="17">
        <f>Y682*8</f>
        <v>0</v>
      </c>
      <c r="AA682" s="17">
        <f>Y682*3.5</f>
        <v>0</v>
      </c>
      <c r="AB682" s="17">
        <f>Y682*0.9</f>
        <v>0</v>
      </c>
    </row>
  </sheetData>
  <conditionalFormatting sqref="E4">
    <cfRule type="duplicateValues" dxfId="343" priority="271" stopIfTrue="1"/>
  </conditionalFormatting>
  <conditionalFormatting sqref="E7">
    <cfRule type="duplicateValues" dxfId="342" priority="270" stopIfTrue="1"/>
  </conditionalFormatting>
  <conditionalFormatting sqref="E10">
    <cfRule type="duplicateValues" dxfId="341" priority="269" stopIfTrue="1"/>
  </conditionalFormatting>
  <conditionalFormatting sqref="E13">
    <cfRule type="duplicateValues" dxfId="340" priority="268" stopIfTrue="1"/>
  </conditionalFormatting>
  <conditionalFormatting sqref="E16">
    <cfRule type="duplicateValues" dxfId="339" priority="267" stopIfTrue="1"/>
  </conditionalFormatting>
  <conditionalFormatting sqref="E19">
    <cfRule type="duplicateValues" dxfId="338" priority="266" stopIfTrue="1"/>
  </conditionalFormatting>
  <conditionalFormatting sqref="E22">
    <cfRule type="duplicateValues" dxfId="337" priority="265" stopIfTrue="1"/>
  </conditionalFormatting>
  <conditionalFormatting sqref="E25">
    <cfRule type="duplicateValues" dxfId="336" priority="264" stopIfTrue="1"/>
  </conditionalFormatting>
  <conditionalFormatting sqref="E28">
    <cfRule type="duplicateValues" dxfId="335" priority="263" stopIfTrue="1"/>
  </conditionalFormatting>
  <conditionalFormatting sqref="E31">
    <cfRule type="duplicateValues" dxfId="334" priority="262" stopIfTrue="1"/>
  </conditionalFormatting>
  <conditionalFormatting sqref="E34">
    <cfRule type="duplicateValues" dxfId="333" priority="261" stopIfTrue="1"/>
  </conditionalFormatting>
  <conditionalFormatting sqref="E37">
    <cfRule type="duplicateValues" dxfId="332" priority="260" stopIfTrue="1"/>
  </conditionalFormatting>
  <conditionalFormatting sqref="E40">
    <cfRule type="duplicateValues" dxfId="331" priority="259" stopIfTrue="1"/>
  </conditionalFormatting>
  <conditionalFormatting sqref="E43">
    <cfRule type="duplicateValues" dxfId="330" priority="258" stopIfTrue="1"/>
  </conditionalFormatting>
  <conditionalFormatting sqref="E46">
    <cfRule type="duplicateValues" dxfId="329" priority="257" stopIfTrue="1"/>
  </conditionalFormatting>
  <conditionalFormatting sqref="E49">
    <cfRule type="duplicateValues" dxfId="328" priority="256" stopIfTrue="1"/>
  </conditionalFormatting>
  <conditionalFormatting sqref="E100">
    <cfRule type="duplicateValues" dxfId="327" priority="254" stopIfTrue="1"/>
  </conditionalFormatting>
  <conditionalFormatting sqref="E103">
    <cfRule type="duplicateValues" dxfId="326" priority="253" stopIfTrue="1"/>
  </conditionalFormatting>
  <conditionalFormatting sqref="E106">
    <cfRule type="duplicateValues" dxfId="325" priority="252" stopIfTrue="1"/>
  </conditionalFormatting>
  <conditionalFormatting sqref="E109">
    <cfRule type="duplicateValues" dxfId="324" priority="251" stopIfTrue="1"/>
  </conditionalFormatting>
  <conditionalFormatting sqref="E112">
    <cfRule type="duplicateValues" dxfId="323" priority="250" stopIfTrue="1"/>
  </conditionalFormatting>
  <conditionalFormatting sqref="E115">
    <cfRule type="duplicateValues" dxfId="322" priority="249" stopIfTrue="1"/>
  </conditionalFormatting>
  <conditionalFormatting sqref="E118">
    <cfRule type="duplicateValues" dxfId="321" priority="248" stopIfTrue="1"/>
  </conditionalFormatting>
  <conditionalFormatting sqref="E121">
    <cfRule type="duplicateValues" dxfId="320" priority="247" stopIfTrue="1"/>
  </conditionalFormatting>
  <conditionalFormatting sqref="E124">
    <cfRule type="duplicateValues" dxfId="319" priority="246" stopIfTrue="1"/>
  </conditionalFormatting>
  <conditionalFormatting sqref="E127">
    <cfRule type="duplicateValues" dxfId="318" priority="245" stopIfTrue="1"/>
  </conditionalFormatting>
  <conditionalFormatting sqref="E130">
    <cfRule type="duplicateValues" dxfId="317" priority="244" stopIfTrue="1"/>
  </conditionalFormatting>
  <conditionalFormatting sqref="E133">
    <cfRule type="duplicateValues" dxfId="316" priority="243" stopIfTrue="1"/>
  </conditionalFormatting>
  <conditionalFormatting sqref="E136">
    <cfRule type="duplicateValues" dxfId="315" priority="242" stopIfTrue="1"/>
  </conditionalFormatting>
  <conditionalFormatting sqref="E139">
    <cfRule type="duplicateValues" dxfId="314" priority="241" stopIfTrue="1"/>
  </conditionalFormatting>
  <conditionalFormatting sqref="E142">
    <cfRule type="duplicateValues" dxfId="313" priority="240" stopIfTrue="1"/>
  </conditionalFormatting>
  <conditionalFormatting sqref="E145">
    <cfRule type="duplicateValues" dxfId="312" priority="239" stopIfTrue="1"/>
  </conditionalFormatting>
  <conditionalFormatting sqref="E148">
    <cfRule type="duplicateValues" dxfId="311" priority="238" stopIfTrue="1"/>
  </conditionalFormatting>
  <conditionalFormatting sqref="E151">
    <cfRule type="duplicateValues" dxfId="310" priority="237" stopIfTrue="1"/>
  </conditionalFormatting>
  <conditionalFormatting sqref="E154">
    <cfRule type="duplicateValues" dxfId="309" priority="236" stopIfTrue="1"/>
  </conditionalFormatting>
  <conditionalFormatting sqref="E157">
    <cfRule type="duplicateValues" dxfId="308" priority="235" stopIfTrue="1"/>
  </conditionalFormatting>
  <conditionalFormatting sqref="E160">
    <cfRule type="duplicateValues" dxfId="307" priority="234" stopIfTrue="1"/>
  </conditionalFormatting>
  <conditionalFormatting sqref="E163">
    <cfRule type="duplicateValues" dxfId="306" priority="233" stopIfTrue="1"/>
  </conditionalFormatting>
  <conditionalFormatting sqref="E166">
    <cfRule type="duplicateValues" dxfId="305" priority="232" stopIfTrue="1"/>
  </conditionalFormatting>
  <conditionalFormatting sqref="E169">
    <cfRule type="duplicateValues" dxfId="304" priority="231" stopIfTrue="1"/>
  </conditionalFormatting>
  <conditionalFormatting sqref="E172">
    <cfRule type="duplicateValues" dxfId="303" priority="230" stopIfTrue="1"/>
  </conditionalFormatting>
  <conditionalFormatting sqref="E175">
    <cfRule type="duplicateValues" dxfId="302" priority="229" stopIfTrue="1"/>
  </conditionalFormatting>
  <conditionalFormatting sqref="E178">
    <cfRule type="duplicateValues" dxfId="301" priority="228" stopIfTrue="1"/>
  </conditionalFormatting>
  <conditionalFormatting sqref="E181">
    <cfRule type="duplicateValues" dxfId="300" priority="227" stopIfTrue="1"/>
  </conditionalFormatting>
  <conditionalFormatting sqref="E184">
    <cfRule type="duplicateValues" dxfId="299" priority="226" stopIfTrue="1"/>
  </conditionalFormatting>
  <conditionalFormatting sqref="E187">
    <cfRule type="duplicateValues" dxfId="298" priority="225" stopIfTrue="1"/>
  </conditionalFormatting>
  <conditionalFormatting sqref="E190">
    <cfRule type="duplicateValues" dxfId="297" priority="224" stopIfTrue="1"/>
  </conditionalFormatting>
  <conditionalFormatting sqref="E193">
    <cfRule type="duplicateValues" dxfId="296" priority="223" stopIfTrue="1"/>
  </conditionalFormatting>
  <conditionalFormatting sqref="E196">
    <cfRule type="duplicateValues" dxfId="295" priority="221" stopIfTrue="1"/>
  </conditionalFormatting>
  <conditionalFormatting sqref="E199">
    <cfRule type="duplicateValues" dxfId="294" priority="220" stopIfTrue="1"/>
  </conditionalFormatting>
  <conditionalFormatting sqref="E202">
    <cfRule type="duplicateValues" dxfId="293" priority="219" stopIfTrue="1"/>
  </conditionalFormatting>
  <conditionalFormatting sqref="E205">
    <cfRule type="duplicateValues" dxfId="292" priority="218" stopIfTrue="1"/>
  </conditionalFormatting>
  <conditionalFormatting sqref="E208">
    <cfRule type="duplicateValues" dxfId="291" priority="217" stopIfTrue="1"/>
  </conditionalFormatting>
  <conditionalFormatting sqref="E211">
    <cfRule type="duplicateValues" dxfId="290" priority="216" stopIfTrue="1"/>
  </conditionalFormatting>
  <conditionalFormatting sqref="E214">
    <cfRule type="duplicateValues" dxfId="289" priority="215" stopIfTrue="1"/>
  </conditionalFormatting>
  <conditionalFormatting sqref="E217">
    <cfRule type="duplicateValues" dxfId="288" priority="213" stopIfTrue="1"/>
  </conditionalFormatting>
  <conditionalFormatting sqref="E220">
    <cfRule type="duplicateValues" dxfId="287" priority="212" stopIfTrue="1"/>
  </conditionalFormatting>
  <conditionalFormatting sqref="E223">
    <cfRule type="duplicateValues" dxfId="286" priority="211" stopIfTrue="1"/>
  </conditionalFormatting>
  <conditionalFormatting sqref="E226">
    <cfRule type="duplicateValues" dxfId="285" priority="210" stopIfTrue="1"/>
  </conditionalFormatting>
  <conditionalFormatting sqref="E229">
    <cfRule type="duplicateValues" dxfId="284" priority="209" stopIfTrue="1"/>
  </conditionalFormatting>
  <conditionalFormatting sqref="E232">
    <cfRule type="duplicateValues" dxfId="283" priority="208" stopIfTrue="1"/>
  </conditionalFormatting>
  <conditionalFormatting sqref="E235">
    <cfRule type="duplicateValues" dxfId="282" priority="207" stopIfTrue="1"/>
  </conditionalFormatting>
  <conditionalFormatting sqref="E238">
    <cfRule type="duplicateValues" dxfId="281" priority="205" stopIfTrue="1"/>
  </conditionalFormatting>
  <conditionalFormatting sqref="E241">
    <cfRule type="duplicateValues" dxfId="280" priority="204" stopIfTrue="1"/>
  </conditionalFormatting>
  <conditionalFormatting sqref="E244">
    <cfRule type="duplicateValues" dxfId="279" priority="203" stopIfTrue="1"/>
  </conditionalFormatting>
  <conditionalFormatting sqref="E247">
    <cfRule type="duplicateValues" dxfId="278" priority="202" stopIfTrue="1"/>
  </conditionalFormatting>
  <conditionalFormatting sqref="E250">
    <cfRule type="duplicateValues" dxfId="277" priority="201" stopIfTrue="1"/>
  </conditionalFormatting>
  <conditionalFormatting sqref="E253">
    <cfRule type="duplicateValues" dxfId="276" priority="200" stopIfTrue="1"/>
  </conditionalFormatting>
  <conditionalFormatting sqref="E256">
    <cfRule type="duplicateValues" dxfId="275" priority="199" stopIfTrue="1"/>
  </conditionalFormatting>
  <conditionalFormatting sqref="E259">
    <cfRule type="duplicateValues" dxfId="274" priority="197" stopIfTrue="1"/>
  </conditionalFormatting>
  <conditionalFormatting sqref="E262">
    <cfRule type="duplicateValues" dxfId="273" priority="196" stopIfTrue="1"/>
  </conditionalFormatting>
  <conditionalFormatting sqref="E265">
    <cfRule type="duplicateValues" dxfId="272" priority="195" stopIfTrue="1"/>
  </conditionalFormatting>
  <conditionalFormatting sqref="E268">
    <cfRule type="duplicateValues" dxfId="271" priority="194" stopIfTrue="1"/>
  </conditionalFormatting>
  <conditionalFormatting sqref="E271">
    <cfRule type="duplicateValues" dxfId="270" priority="193" stopIfTrue="1"/>
  </conditionalFormatting>
  <conditionalFormatting sqref="E274">
    <cfRule type="duplicateValues" dxfId="269" priority="192" stopIfTrue="1"/>
  </conditionalFormatting>
  <conditionalFormatting sqref="E277">
    <cfRule type="duplicateValues" dxfId="268" priority="191" stopIfTrue="1"/>
  </conditionalFormatting>
  <conditionalFormatting sqref="E280">
    <cfRule type="duplicateValues" dxfId="267" priority="190" stopIfTrue="1"/>
  </conditionalFormatting>
  <conditionalFormatting sqref="E283">
    <cfRule type="duplicateValues" dxfId="266" priority="189" stopIfTrue="1"/>
  </conditionalFormatting>
  <conditionalFormatting sqref="E286">
    <cfRule type="duplicateValues" dxfId="265" priority="187" stopIfTrue="1"/>
  </conditionalFormatting>
  <conditionalFormatting sqref="E289">
    <cfRule type="duplicateValues" dxfId="264" priority="186" stopIfTrue="1"/>
  </conditionalFormatting>
  <conditionalFormatting sqref="E292">
    <cfRule type="duplicateValues" dxfId="263" priority="185" stopIfTrue="1"/>
  </conditionalFormatting>
  <conditionalFormatting sqref="E295">
    <cfRule type="duplicateValues" dxfId="262" priority="184" stopIfTrue="1"/>
  </conditionalFormatting>
  <conditionalFormatting sqref="E298">
    <cfRule type="duplicateValues" dxfId="261" priority="183" stopIfTrue="1"/>
  </conditionalFormatting>
  <conditionalFormatting sqref="E301">
    <cfRule type="duplicateValues" dxfId="260" priority="182" stopIfTrue="1"/>
  </conditionalFormatting>
  <conditionalFormatting sqref="E304">
    <cfRule type="duplicateValues" dxfId="259" priority="181" stopIfTrue="1"/>
  </conditionalFormatting>
  <conditionalFormatting sqref="E307">
    <cfRule type="duplicateValues" dxfId="258" priority="180" stopIfTrue="1"/>
  </conditionalFormatting>
  <conditionalFormatting sqref="E310">
    <cfRule type="duplicateValues" dxfId="257" priority="179" stopIfTrue="1"/>
  </conditionalFormatting>
  <conditionalFormatting sqref="E313">
    <cfRule type="duplicateValues" dxfId="256" priority="178" stopIfTrue="1"/>
  </conditionalFormatting>
  <conditionalFormatting sqref="E316">
    <cfRule type="duplicateValues" dxfId="255" priority="177" stopIfTrue="1"/>
  </conditionalFormatting>
  <conditionalFormatting sqref="E319">
    <cfRule type="duplicateValues" dxfId="254" priority="176" stopIfTrue="1"/>
  </conditionalFormatting>
  <conditionalFormatting sqref="E322">
    <cfRule type="duplicateValues" dxfId="253" priority="175" stopIfTrue="1"/>
  </conditionalFormatting>
  <conditionalFormatting sqref="E325">
    <cfRule type="duplicateValues" dxfId="252" priority="174" stopIfTrue="1"/>
  </conditionalFormatting>
  <conditionalFormatting sqref="E328">
    <cfRule type="duplicateValues" dxfId="251" priority="173" stopIfTrue="1"/>
  </conditionalFormatting>
  <conditionalFormatting sqref="E334">
    <cfRule type="duplicateValues" dxfId="250" priority="171" stopIfTrue="1"/>
  </conditionalFormatting>
  <conditionalFormatting sqref="E337">
    <cfRule type="duplicateValues" dxfId="249" priority="170" stopIfTrue="1"/>
  </conditionalFormatting>
  <conditionalFormatting sqref="E340">
    <cfRule type="duplicateValues" dxfId="248" priority="169" stopIfTrue="1"/>
  </conditionalFormatting>
  <conditionalFormatting sqref="E343">
    <cfRule type="duplicateValues" dxfId="247" priority="168" stopIfTrue="1"/>
  </conditionalFormatting>
  <conditionalFormatting sqref="E346">
    <cfRule type="duplicateValues" dxfId="246" priority="167" stopIfTrue="1"/>
  </conditionalFormatting>
  <conditionalFormatting sqref="E349">
    <cfRule type="duplicateValues" dxfId="245" priority="165" stopIfTrue="1"/>
  </conditionalFormatting>
  <conditionalFormatting sqref="E352">
    <cfRule type="duplicateValues" dxfId="244" priority="164" stopIfTrue="1"/>
  </conditionalFormatting>
  <conditionalFormatting sqref="E331">
    <cfRule type="duplicateValues" dxfId="243" priority="163" stopIfTrue="1"/>
  </conditionalFormatting>
  <conditionalFormatting sqref="E385">
    <cfRule type="duplicateValues" dxfId="242" priority="162" stopIfTrue="1"/>
  </conditionalFormatting>
  <conditionalFormatting sqref="E388">
    <cfRule type="duplicateValues" dxfId="241" priority="161" stopIfTrue="1"/>
  </conditionalFormatting>
  <conditionalFormatting sqref="E391">
    <cfRule type="duplicateValues" dxfId="240" priority="136" stopIfTrue="1"/>
  </conditionalFormatting>
  <conditionalFormatting sqref="E424">
    <cfRule type="duplicateValues" dxfId="239" priority="134" stopIfTrue="1"/>
  </conditionalFormatting>
  <conditionalFormatting sqref="E427">
    <cfRule type="duplicateValues" dxfId="238" priority="133" stopIfTrue="1"/>
  </conditionalFormatting>
  <conditionalFormatting sqref="E430">
    <cfRule type="duplicateValues" dxfId="237" priority="132" stopIfTrue="1"/>
  </conditionalFormatting>
  <conditionalFormatting sqref="E433">
    <cfRule type="duplicateValues" dxfId="236" priority="131" stopIfTrue="1"/>
  </conditionalFormatting>
  <conditionalFormatting sqref="E439">
    <cfRule type="duplicateValues" dxfId="235" priority="129" stopIfTrue="1"/>
  </conditionalFormatting>
  <conditionalFormatting sqref="E445">
    <cfRule type="duplicateValues" dxfId="234" priority="127" stopIfTrue="1"/>
  </conditionalFormatting>
  <conditionalFormatting sqref="E452">
    <cfRule type="duplicateValues" dxfId="233" priority="126" stopIfTrue="1"/>
  </conditionalFormatting>
  <conditionalFormatting sqref="E454">
    <cfRule type="duplicateValues" dxfId="232" priority="125" stopIfTrue="1"/>
  </conditionalFormatting>
  <conditionalFormatting sqref="E457">
    <cfRule type="duplicateValues" dxfId="231" priority="124" stopIfTrue="1"/>
  </conditionalFormatting>
  <conditionalFormatting sqref="E460">
    <cfRule type="duplicateValues" dxfId="230" priority="123" stopIfTrue="1"/>
  </conditionalFormatting>
  <conditionalFormatting sqref="E466:E467">
    <cfRule type="duplicateValues" dxfId="229" priority="122" stopIfTrue="1"/>
  </conditionalFormatting>
  <conditionalFormatting sqref="E469">
    <cfRule type="duplicateValues" dxfId="228" priority="121" stopIfTrue="1"/>
  </conditionalFormatting>
  <conditionalFormatting sqref="E472">
    <cfRule type="duplicateValues" dxfId="227" priority="120" stopIfTrue="1"/>
  </conditionalFormatting>
  <conditionalFormatting sqref="E475">
    <cfRule type="duplicateValues" dxfId="226" priority="119" stopIfTrue="1"/>
  </conditionalFormatting>
  <conditionalFormatting sqref="E481">
    <cfRule type="duplicateValues" dxfId="225" priority="118" stopIfTrue="1"/>
  </conditionalFormatting>
  <conditionalFormatting sqref="E448">
    <cfRule type="duplicateValues" dxfId="224" priority="117" stopIfTrue="1"/>
  </conditionalFormatting>
  <conditionalFormatting sqref="E463">
    <cfRule type="duplicateValues" dxfId="223" priority="116" stopIfTrue="1"/>
  </conditionalFormatting>
  <conditionalFormatting sqref="E478">
    <cfRule type="duplicateValues" dxfId="222" priority="115" stopIfTrue="1"/>
  </conditionalFormatting>
  <conditionalFormatting sqref="E527">
    <cfRule type="duplicateValues" dxfId="221" priority="101" stopIfTrue="1"/>
  </conditionalFormatting>
  <conditionalFormatting sqref="E544">
    <cfRule type="duplicateValues" dxfId="220" priority="93" stopIfTrue="1"/>
  </conditionalFormatting>
  <conditionalFormatting sqref="E547">
    <cfRule type="duplicateValues" dxfId="219" priority="92" stopIfTrue="1"/>
  </conditionalFormatting>
  <conditionalFormatting sqref="E550">
    <cfRule type="duplicateValues" dxfId="218" priority="91" stopIfTrue="1"/>
  </conditionalFormatting>
  <conditionalFormatting sqref="E553">
    <cfRule type="duplicateValues" dxfId="217" priority="90" stopIfTrue="1"/>
  </conditionalFormatting>
  <conditionalFormatting sqref="E556">
    <cfRule type="duplicateValues" dxfId="216" priority="89" stopIfTrue="1"/>
  </conditionalFormatting>
  <conditionalFormatting sqref="E559">
    <cfRule type="duplicateValues" dxfId="215" priority="88" stopIfTrue="1"/>
  </conditionalFormatting>
  <conditionalFormatting sqref="E562">
    <cfRule type="duplicateValues" dxfId="214" priority="87" stopIfTrue="1"/>
  </conditionalFormatting>
  <conditionalFormatting sqref="E565">
    <cfRule type="duplicateValues" dxfId="213" priority="86" stopIfTrue="1"/>
  </conditionalFormatting>
  <conditionalFormatting sqref="E568">
    <cfRule type="duplicateValues" dxfId="212" priority="85" stopIfTrue="1"/>
  </conditionalFormatting>
  <conditionalFormatting sqref="E571">
    <cfRule type="duplicateValues" dxfId="211" priority="84" stopIfTrue="1"/>
  </conditionalFormatting>
  <conditionalFormatting sqref="E574">
    <cfRule type="duplicateValues" dxfId="210" priority="83" stopIfTrue="1"/>
  </conditionalFormatting>
  <conditionalFormatting sqref="E577">
    <cfRule type="duplicateValues" dxfId="209" priority="82" stopIfTrue="1"/>
  </conditionalFormatting>
  <conditionalFormatting sqref="E580">
    <cfRule type="duplicateValues" dxfId="208" priority="81" stopIfTrue="1"/>
  </conditionalFormatting>
  <conditionalFormatting sqref="E586">
    <cfRule type="duplicateValues" dxfId="207" priority="80" stopIfTrue="1"/>
  </conditionalFormatting>
  <conditionalFormatting sqref="E583">
    <cfRule type="duplicateValues" dxfId="206" priority="79" stopIfTrue="1"/>
  </conditionalFormatting>
  <conditionalFormatting sqref="E589">
    <cfRule type="duplicateValues" dxfId="205" priority="78" stopIfTrue="1"/>
  </conditionalFormatting>
  <conditionalFormatting sqref="E592">
    <cfRule type="duplicateValues" dxfId="204" priority="77" stopIfTrue="1"/>
  </conditionalFormatting>
  <conditionalFormatting sqref="E595">
    <cfRule type="duplicateValues" dxfId="203" priority="76" stopIfTrue="1"/>
  </conditionalFormatting>
  <conditionalFormatting sqref="E598">
    <cfRule type="duplicateValues" dxfId="202" priority="75" stopIfTrue="1"/>
  </conditionalFormatting>
  <conditionalFormatting sqref="E601">
    <cfRule type="duplicateValues" dxfId="201" priority="74" stopIfTrue="1"/>
  </conditionalFormatting>
  <conditionalFormatting sqref="E604">
    <cfRule type="duplicateValues" dxfId="200" priority="73" stopIfTrue="1"/>
  </conditionalFormatting>
  <conditionalFormatting sqref="E607">
    <cfRule type="duplicateValues" dxfId="199" priority="72" stopIfTrue="1"/>
  </conditionalFormatting>
  <conditionalFormatting sqref="E610">
    <cfRule type="duplicateValues" dxfId="198" priority="71" stopIfTrue="1"/>
  </conditionalFormatting>
  <conditionalFormatting sqref="E613">
    <cfRule type="duplicateValues" dxfId="197" priority="70" stopIfTrue="1"/>
  </conditionalFormatting>
  <conditionalFormatting sqref="E616">
    <cfRule type="duplicateValues" dxfId="196" priority="69" stopIfTrue="1"/>
  </conditionalFormatting>
  <conditionalFormatting sqref="E619">
    <cfRule type="duplicateValues" dxfId="195" priority="68" stopIfTrue="1"/>
  </conditionalFormatting>
  <conditionalFormatting sqref="E622">
    <cfRule type="duplicateValues" dxfId="194" priority="67" stopIfTrue="1"/>
  </conditionalFormatting>
  <conditionalFormatting sqref="E625">
    <cfRule type="duplicateValues" dxfId="193" priority="66" stopIfTrue="1"/>
  </conditionalFormatting>
  <conditionalFormatting sqref="E628">
    <cfRule type="duplicateValues" dxfId="192" priority="65" stopIfTrue="1"/>
  </conditionalFormatting>
  <conditionalFormatting sqref="E631">
    <cfRule type="duplicateValues" dxfId="191" priority="64" stopIfTrue="1"/>
  </conditionalFormatting>
  <conditionalFormatting sqref="E634">
    <cfRule type="duplicateValues" dxfId="190" priority="63" stopIfTrue="1"/>
  </conditionalFormatting>
  <conditionalFormatting sqref="E637">
    <cfRule type="duplicateValues" dxfId="189" priority="62" stopIfTrue="1"/>
  </conditionalFormatting>
  <conditionalFormatting sqref="E640">
    <cfRule type="duplicateValues" dxfId="188" priority="61" stopIfTrue="1"/>
  </conditionalFormatting>
  <conditionalFormatting sqref="E646">
    <cfRule type="duplicateValues" dxfId="187" priority="60" stopIfTrue="1"/>
  </conditionalFormatting>
  <conditionalFormatting sqref="E643">
    <cfRule type="duplicateValues" dxfId="186" priority="59" stopIfTrue="1"/>
  </conditionalFormatting>
  <conditionalFormatting sqref="E649">
    <cfRule type="duplicateValues" dxfId="185" priority="58" stopIfTrue="1"/>
  </conditionalFormatting>
  <conditionalFormatting sqref="E652">
    <cfRule type="duplicateValues" dxfId="184" priority="57" stopIfTrue="1"/>
  </conditionalFormatting>
  <conditionalFormatting sqref="E655">
    <cfRule type="duplicateValues" dxfId="183" priority="56" stopIfTrue="1"/>
  </conditionalFormatting>
  <conditionalFormatting sqref="E658">
    <cfRule type="duplicateValues" dxfId="182" priority="55" stopIfTrue="1"/>
  </conditionalFormatting>
  <conditionalFormatting sqref="E661">
    <cfRule type="duplicateValues" dxfId="181" priority="54" stopIfTrue="1"/>
  </conditionalFormatting>
  <conditionalFormatting sqref="E451">
    <cfRule type="duplicateValues" dxfId="180" priority="53" stopIfTrue="1"/>
  </conditionalFormatting>
  <conditionalFormatting sqref="E437">
    <cfRule type="duplicateValues" dxfId="179" priority="52" stopIfTrue="1"/>
  </conditionalFormatting>
  <conditionalFormatting sqref="E436">
    <cfRule type="duplicateValues" dxfId="178" priority="51" stopIfTrue="1"/>
  </conditionalFormatting>
  <conditionalFormatting sqref="E442">
    <cfRule type="duplicateValues" dxfId="177" priority="50" stopIfTrue="1"/>
  </conditionalFormatting>
  <conditionalFormatting sqref="E484">
    <cfRule type="duplicateValues" dxfId="176" priority="29" stopIfTrue="1"/>
  </conditionalFormatting>
  <conditionalFormatting sqref="E487">
    <cfRule type="duplicateValues" dxfId="175" priority="28" stopIfTrue="1"/>
  </conditionalFormatting>
  <conditionalFormatting sqref="E490">
    <cfRule type="duplicateValues" dxfId="174" priority="27" stopIfTrue="1"/>
  </conditionalFormatting>
  <conditionalFormatting sqref="E493">
    <cfRule type="duplicateValues" dxfId="173" priority="26" stopIfTrue="1"/>
  </conditionalFormatting>
  <conditionalFormatting sqref="E496">
    <cfRule type="duplicateValues" dxfId="172" priority="25" stopIfTrue="1"/>
  </conditionalFormatting>
  <conditionalFormatting sqref="E499">
    <cfRule type="duplicateValues" dxfId="171" priority="24" stopIfTrue="1"/>
  </conditionalFormatting>
  <conditionalFormatting sqref="E505">
    <cfRule type="duplicateValues" dxfId="170" priority="23" stopIfTrue="1"/>
  </conditionalFormatting>
  <conditionalFormatting sqref="E508">
    <cfRule type="duplicateValues" dxfId="169" priority="22" stopIfTrue="1"/>
  </conditionalFormatting>
  <conditionalFormatting sqref="E511">
    <cfRule type="duplicateValues" dxfId="168" priority="21" stopIfTrue="1"/>
  </conditionalFormatting>
  <conditionalFormatting sqref="E502">
    <cfRule type="duplicateValues" dxfId="167" priority="20" stopIfTrue="1"/>
  </conditionalFormatting>
  <conditionalFormatting sqref="E514">
    <cfRule type="duplicateValues" dxfId="166" priority="19" stopIfTrue="1"/>
  </conditionalFormatting>
  <conditionalFormatting sqref="E517">
    <cfRule type="duplicateValues" dxfId="165" priority="18" stopIfTrue="1"/>
  </conditionalFormatting>
  <conditionalFormatting sqref="E520">
    <cfRule type="duplicateValues" dxfId="164" priority="17" stopIfTrue="1"/>
  </conditionalFormatting>
  <conditionalFormatting sqref="E526">
    <cfRule type="duplicateValues" dxfId="163" priority="16" stopIfTrue="1"/>
  </conditionalFormatting>
  <conditionalFormatting sqref="E523">
    <cfRule type="duplicateValues" dxfId="162" priority="15" stopIfTrue="1"/>
  </conditionalFormatting>
  <conditionalFormatting sqref="E529">
    <cfRule type="duplicateValues" dxfId="161" priority="14" stopIfTrue="1"/>
  </conditionalFormatting>
  <conditionalFormatting sqref="E532">
    <cfRule type="duplicateValues" dxfId="160" priority="13" stopIfTrue="1"/>
  </conditionalFormatting>
  <conditionalFormatting sqref="E535">
    <cfRule type="duplicateValues" dxfId="159" priority="12" stopIfTrue="1"/>
  </conditionalFormatting>
  <conditionalFormatting sqref="E541">
    <cfRule type="duplicateValues" dxfId="158" priority="11" stopIfTrue="1"/>
  </conditionalFormatting>
  <conditionalFormatting sqref="E538">
    <cfRule type="duplicateValues" dxfId="157" priority="10" stopIfTrue="1"/>
  </conditionalFormatting>
  <conditionalFormatting sqref="E664">
    <cfRule type="duplicateValues" dxfId="156" priority="9" stopIfTrue="1"/>
  </conditionalFormatting>
  <conditionalFormatting sqref="E667">
    <cfRule type="duplicateValues" dxfId="155" priority="8" stopIfTrue="1"/>
  </conditionalFormatting>
  <conditionalFormatting sqref="M669:M670">
    <cfRule type="duplicateValues" dxfId="154" priority="7" stopIfTrue="1"/>
  </conditionalFormatting>
  <conditionalFormatting sqref="M672:M673">
    <cfRule type="duplicateValues" dxfId="153" priority="6" stopIfTrue="1"/>
  </conditionalFormatting>
  <conditionalFormatting sqref="M675:M676">
    <cfRule type="duplicateValues" dxfId="152" priority="5" stopIfTrue="1"/>
  </conditionalFormatting>
  <conditionalFormatting sqref="M678:M679">
    <cfRule type="duplicateValues" dxfId="151" priority="4" stopIfTrue="1"/>
  </conditionalFormatting>
  <conditionalFormatting sqref="M681:M682">
    <cfRule type="duplicateValues" dxfId="150" priority="3" stopIfTrue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1"/>
  <sheetViews>
    <sheetView tabSelected="1" topLeftCell="B1" zoomScaleNormal="100" workbookViewId="0">
      <pane ySplit="2" topLeftCell="A436" activePane="bottomLeft" state="frozen"/>
      <selection pane="bottomLeft" activeCell="E451" sqref="E451"/>
    </sheetView>
  </sheetViews>
  <sheetFormatPr defaultRowHeight="15" x14ac:dyDescent="0.25"/>
  <cols>
    <col min="1" max="1" width="7.42578125" style="18" bestFit="1" customWidth="1"/>
    <col min="2" max="2" width="8.5703125" style="18" customWidth="1"/>
    <col min="3" max="3" width="4.85546875" style="18" bestFit="1" customWidth="1"/>
    <col min="4" max="4" width="8.42578125" style="18" bestFit="1" customWidth="1"/>
    <col min="5" max="5" width="20.28515625" style="18" customWidth="1"/>
    <col min="6" max="10" width="9.140625" style="18"/>
    <col min="11" max="11" width="18.7109375" style="18" customWidth="1"/>
    <col min="12" max="12" width="23.85546875" style="18" customWidth="1"/>
    <col min="13" max="23" width="9.140625" style="18"/>
    <col min="24" max="24" width="9.140625" style="116"/>
    <col min="25" max="16384" width="9.140625" style="18"/>
  </cols>
  <sheetData>
    <row r="1" spans="1:30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T1" s="3" t="s">
        <v>18</v>
      </c>
      <c r="U1" s="3" t="s">
        <v>19</v>
      </c>
      <c r="V1" s="2" t="s">
        <v>20</v>
      </c>
      <c r="X1" s="3"/>
      <c r="Y1" s="2" t="s">
        <v>21</v>
      </c>
      <c r="Z1" s="2" t="s">
        <v>22</v>
      </c>
      <c r="AA1" s="2" t="s">
        <v>23</v>
      </c>
      <c r="AB1" s="2" t="s">
        <v>24</v>
      </c>
      <c r="AD1" s="2" t="s">
        <v>31</v>
      </c>
    </row>
    <row r="2" spans="1:30" s="2" customFormat="1" x14ac:dyDescent="0.25">
      <c r="A2" s="1"/>
      <c r="B2" s="1"/>
      <c r="C2" s="1"/>
      <c r="D2" s="1"/>
      <c r="E2" s="1"/>
      <c r="F2" s="1"/>
      <c r="H2" s="4">
        <v>7.0000000000000007E-2</v>
      </c>
      <c r="I2" s="2" t="s">
        <v>25</v>
      </c>
      <c r="J2" s="2" t="s">
        <v>26</v>
      </c>
      <c r="K2" s="2" t="s">
        <v>26</v>
      </c>
      <c r="L2" s="2" t="s">
        <v>27</v>
      </c>
      <c r="P2" s="2" t="s">
        <v>26</v>
      </c>
      <c r="Q2" s="2" t="s">
        <v>26</v>
      </c>
      <c r="R2" s="2" t="s">
        <v>26</v>
      </c>
      <c r="T2" s="3" t="s">
        <v>26</v>
      </c>
      <c r="U2" s="3" t="s">
        <v>28</v>
      </c>
      <c r="V2" s="3"/>
      <c r="X2" s="3"/>
      <c r="Y2" s="18"/>
      <c r="Z2" s="18"/>
      <c r="AA2" s="18"/>
      <c r="AB2" s="18"/>
      <c r="AC2" s="18"/>
      <c r="AD2" s="18"/>
    </row>
    <row r="3" spans="1:30" s="16" customFormat="1" x14ac:dyDescent="0.25">
      <c r="A3" s="16">
        <v>1</v>
      </c>
      <c r="B3" s="16">
        <v>14</v>
      </c>
      <c r="C3" s="16">
        <v>1</v>
      </c>
      <c r="D3" s="16" t="s">
        <v>822</v>
      </c>
      <c r="E3" s="16" t="s">
        <v>1130</v>
      </c>
      <c r="F3" s="16">
        <v>1.48</v>
      </c>
      <c r="G3" s="72">
        <f>+F3-O3/5</f>
        <v>1.24</v>
      </c>
      <c r="H3" s="73">
        <f>G3*7%</f>
        <v>8.6800000000000002E-2</v>
      </c>
      <c r="I3" s="73">
        <f>G3+H3</f>
        <v>1.3268</v>
      </c>
      <c r="J3" s="16">
        <v>27</v>
      </c>
      <c r="K3" s="74">
        <f>I3*J3</f>
        <v>35.823599999999999</v>
      </c>
      <c r="L3" s="72" t="s">
        <v>1139</v>
      </c>
      <c r="M3" s="16">
        <v>1</v>
      </c>
      <c r="N3" s="16">
        <v>0.75</v>
      </c>
      <c r="O3" s="75">
        <v>1.2</v>
      </c>
      <c r="P3" s="75">
        <v>10</v>
      </c>
      <c r="Q3" s="76">
        <f>N3*P3</f>
        <v>7.5</v>
      </c>
      <c r="R3" s="74">
        <f>G3*13</f>
        <v>16.12</v>
      </c>
      <c r="S3" s="74">
        <f>+R3+Q3+K3</f>
        <v>59.443600000000004</v>
      </c>
      <c r="T3" s="74">
        <f>S3+S4</f>
        <v>142.6936</v>
      </c>
      <c r="U3" s="74">
        <f>T3/C3</f>
        <v>142.6936</v>
      </c>
      <c r="X3" s="123">
        <f>U3*1.8</f>
        <v>256.84848</v>
      </c>
      <c r="Y3" s="16">
        <v>259</v>
      </c>
      <c r="Z3" s="16">
        <f>Y3*8</f>
        <v>2072</v>
      </c>
      <c r="AA3" s="16">
        <f>Y3*3.5</f>
        <v>906.5</v>
      </c>
      <c r="AB3" s="16">
        <f>Y3*0.9</f>
        <v>233.1</v>
      </c>
    </row>
    <row r="4" spans="1:30" s="17" customFormat="1" x14ac:dyDescent="0.25">
      <c r="E4" s="18" t="s">
        <v>1131</v>
      </c>
      <c r="G4" s="10">
        <f>+F4-O4/5</f>
        <v>0</v>
      </c>
      <c r="H4" s="11">
        <f>G4*7%</f>
        <v>0</v>
      </c>
      <c r="I4" s="11">
        <f>G4+H4</f>
        <v>0</v>
      </c>
      <c r="J4" s="13"/>
      <c r="K4" s="7">
        <f>I4*J4</f>
        <v>0</v>
      </c>
      <c r="L4" s="10" t="s">
        <v>30</v>
      </c>
      <c r="M4" s="13"/>
      <c r="N4" s="17">
        <v>0.45</v>
      </c>
      <c r="P4" s="13">
        <v>185</v>
      </c>
      <c r="Q4" s="9">
        <f>N4*P4</f>
        <v>83.25</v>
      </c>
      <c r="R4" s="7">
        <f>G4*13</f>
        <v>0</v>
      </c>
      <c r="S4" s="7">
        <f>+R4+Q4+K4</f>
        <v>83.25</v>
      </c>
      <c r="U4" s="7" t="e">
        <f>T4/B4</f>
        <v>#DIV/0!</v>
      </c>
      <c r="X4" s="117" t="e">
        <f>U4*1.8</f>
        <v>#DIV/0!</v>
      </c>
      <c r="Z4" s="17">
        <f>Y4*8</f>
        <v>0</v>
      </c>
      <c r="AA4" s="17">
        <f>Y4*3.5</f>
        <v>0</v>
      </c>
      <c r="AB4" s="17">
        <f>Y4*0.9</f>
        <v>0</v>
      </c>
    </row>
    <row r="6" spans="1:30" s="17" customFormat="1" x14ac:dyDescent="0.25">
      <c r="A6" s="17">
        <v>2</v>
      </c>
      <c r="B6" s="17">
        <v>14</v>
      </c>
      <c r="C6" s="17">
        <v>1</v>
      </c>
      <c r="D6" s="17" t="s">
        <v>822</v>
      </c>
      <c r="E6" s="17" t="s">
        <v>1133</v>
      </c>
      <c r="F6" s="17">
        <v>1.48</v>
      </c>
      <c r="G6" s="10">
        <f>+F6-O6/5</f>
        <v>1.24</v>
      </c>
      <c r="H6" s="11">
        <f>G6*7%</f>
        <v>8.6800000000000002E-2</v>
      </c>
      <c r="I6" s="11">
        <f>G6+H6</f>
        <v>1.3268</v>
      </c>
      <c r="J6" s="17">
        <v>27</v>
      </c>
      <c r="K6" s="7">
        <f>I6*J6</f>
        <v>35.823599999999999</v>
      </c>
      <c r="L6" s="10" t="s">
        <v>1138</v>
      </c>
      <c r="M6" s="17">
        <v>1</v>
      </c>
      <c r="N6" s="17">
        <v>0.75</v>
      </c>
      <c r="O6" s="13">
        <v>1.2</v>
      </c>
      <c r="P6" s="13">
        <v>10</v>
      </c>
      <c r="Q6" s="9">
        <f>N6*P6</f>
        <v>7.5</v>
      </c>
      <c r="R6" s="7">
        <f>G6*13</f>
        <v>16.12</v>
      </c>
      <c r="S6" s="7">
        <f>+R6+Q6+K6</f>
        <v>59.443600000000004</v>
      </c>
      <c r="T6" s="7">
        <f>S6+S7</f>
        <v>142.6936</v>
      </c>
      <c r="U6" s="7">
        <f>T6/C6</f>
        <v>142.6936</v>
      </c>
      <c r="X6" s="117">
        <f>U6*1.8</f>
        <v>256.84848</v>
      </c>
      <c r="Y6" s="17">
        <v>259</v>
      </c>
      <c r="Z6" s="17">
        <f>Y6*8</f>
        <v>2072</v>
      </c>
      <c r="AA6" s="17">
        <f>Y6*3.5</f>
        <v>906.5</v>
      </c>
      <c r="AB6" s="17">
        <f>Y6*0.9</f>
        <v>233.1</v>
      </c>
    </row>
    <row r="7" spans="1:30" s="17" customFormat="1" x14ac:dyDescent="0.25">
      <c r="E7" s="17" t="s">
        <v>1132</v>
      </c>
      <c r="G7" s="10">
        <f>+F7-O7/5</f>
        <v>0</v>
      </c>
      <c r="H7" s="11">
        <f>G7*7%</f>
        <v>0</v>
      </c>
      <c r="I7" s="11">
        <f>G7+H7</f>
        <v>0</v>
      </c>
      <c r="J7" s="13"/>
      <c r="K7" s="7">
        <f>I7*J7</f>
        <v>0</v>
      </c>
      <c r="L7" s="10" t="s">
        <v>30</v>
      </c>
      <c r="M7" s="13"/>
      <c r="N7" s="17">
        <v>0.45</v>
      </c>
      <c r="P7" s="13">
        <v>185</v>
      </c>
      <c r="Q7" s="9">
        <f>N7*P7</f>
        <v>83.25</v>
      </c>
      <c r="R7" s="7">
        <f>G7*13</f>
        <v>0</v>
      </c>
      <c r="S7" s="7">
        <f>+R7+Q7+K7</f>
        <v>83.25</v>
      </c>
      <c r="U7" s="7" t="e">
        <f>T7/B7</f>
        <v>#DIV/0!</v>
      </c>
      <c r="X7" s="117" t="e">
        <f>U7*1.8</f>
        <v>#DIV/0!</v>
      </c>
      <c r="Z7" s="17">
        <f>Y7*8</f>
        <v>0</v>
      </c>
      <c r="AA7" s="17">
        <f>Y7*3.5</f>
        <v>0</v>
      </c>
      <c r="AB7" s="17">
        <f>Y7*0.9</f>
        <v>0</v>
      </c>
    </row>
    <row r="8" spans="1:30" s="17" customFormat="1" x14ac:dyDescent="0.25">
      <c r="X8" s="117"/>
    </row>
    <row r="9" spans="1:30" s="17" customFormat="1" x14ac:dyDescent="0.25">
      <c r="A9" s="17">
        <v>3</v>
      </c>
      <c r="B9" s="17">
        <v>14</v>
      </c>
      <c r="C9" s="17">
        <v>1</v>
      </c>
      <c r="D9" s="17" t="s">
        <v>822</v>
      </c>
      <c r="E9" s="17" t="s">
        <v>1134</v>
      </c>
      <c r="F9" s="17">
        <v>1.48</v>
      </c>
      <c r="G9" s="10">
        <f>+F9-O9/5</f>
        <v>1.24</v>
      </c>
      <c r="H9" s="11">
        <f>G9*7%</f>
        <v>8.6800000000000002E-2</v>
      </c>
      <c r="I9" s="11">
        <f>G9+H9</f>
        <v>1.3268</v>
      </c>
      <c r="J9" s="17">
        <v>27</v>
      </c>
      <c r="K9" s="7">
        <f>I9*J9</f>
        <v>35.823599999999999</v>
      </c>
      <c r="L9" s="10" t="s">
        <v>1140</v>
      </c>
      <c r="M9" s="17">
        <v>1</v>
      </c>
      <c r="N9" s="17">
        <v>0.75</v>
      </c>
      <c r="O9" s="13">
        <v>1.2</v>
      </c>
      <c r="P9" s="13">
        <v>10</v>
      </c>
      <c r="Q9" s="9">
        <f>N9*P9</f>
        <v>7.5</v>
      </c>
      <c r="R9" s="7">
        <f>G9*13</f>
        <v>16.12</v>
      </c>
      <c r="S9" s="7">
        <f>+R9+Q9+K9</f>
        <v>59.443600000000004</v>
      </c>
      <c r="T9" s="7">
        <f>S9+S10</f>
        <v>142.6936</v>
      </c>
      <c r="U9" s="7">
        <f>T9/C9</f>
        <v>142.6936</v>
      </c>
      <c r="X9" s="117">
        <f>U9*1.8</f>
        <v>256.84848</v>
      </c>
      <c r="Y9" s="17">
        <v>259</v>
      </c>
      <c r="Z9" s="17">
        <f>Y9*8</f>
        <v>2072</v>
      </c>
      <c r="AA9" s="17">
        <f>Y9*3.5</f>
        <v>906.5</v>
      </c>
      <c r="AB9" s="17">
        <f>Y9*0.9</f>
        <v>233.1</v>
      </c>
    </row>
    <row r="10" spans="1:30" s="17" customFormat="1" x14ac:dyDescent="0.25">
      <c r="E10" s="17" t="s">
        <v>1135</v>
      </c>
      <c r="G10" s="10">
        <f>+F10-O10/5</f>
        <v>0</v>
      </c>
      <c r="H10" s="11">
        <f>G10*7%</f>
        <v>0</v>
      </c>
      <c r="I10" s="11">
        <f>G10+H10</f>
        <v>0</v>
      </c>
      <c r="J10" s="13"/>
      <c r="K10" s="7">
        <f>I10*J10</f>
        <v>0</v>
      </c>
      <c r="L10" s="10" t="s">
        <v>30</v>
      </c>
      <c r="M10" s="13"/>
      <c r="N10" s="17">
        <v>0.45</v>
      </c>
      <c r="P10" s="13">
        <v>185</v>
      </c>
      <c r="Q10" s="9">
        <f>N10*P10</f>
        <v>83.25</v>
      </c>
      <c r="R10" s="7">
        <f>G10*13</f>
        <v>0</v>
      </c>
      <c r="S10" s="7">
        <f>+R10+Q10+K10</f>
        <v>83.25</v>
      </c>
      <c r="U10" s="7" t="e">
        <f>T10/B10</f>
        <v>#DIV/0!</v>
      </c>
      <c r="X10" s="117" t="e">
        <f>U10*1.8</f>
        <v>#DIV/0!</v>
      </c>
      <c r="Z10" s="17">
        <f>Y10*8</f>
        <v>0</v>
      </c>
      <c r="AA10" s="17">
        <f>Y10*3.5</f>
        <v>0</v>
      </c>
      <c r="AB10" s="17">
        <f>Y10*0.9</f>
        <v>0</v>
      </c>
    </row>
    <row r="11" spans="1:30" s="17" customFormat="1" x14ac:dyDescent="0.25">
      <c r="X11" s="117"/>
    </row>
    <row r="12" spans="1:30" s="17" customFormat="1" x14ac:dyDescent="0.25">
      <c r="A12" s="17">
        <v>4</v>
      </c>
      <c r="B12" s="17">
        <v>14</v>
      </c>
      <c r="C12" s="17">
        <v>1</v>
      </c>
      <c r="D12" s="17" t="s">
        <v>822</v>
      </c>
      <c r="E12" s="17" t="s">
        <v>1136</v>
      </c>
      <c r="F12" s="17">
        <v>1.48</v>
      </c>
      <c r="G12" s="10">
        <f>+F12-O12/5</f>
        <v>1.24</v>
      </c>
      <c r="H12" s="11">
        <f>G12*7%</f>
        <v>8.6800000000000002E-2</v>
      </c>
      <c r="I12" s="11">
        <f>G12+H12</f>
        <v>1.3268</v>
      </c>
      <c r="J12" s="17">
        <v>27</v>
      </c>
      <c r="K12" s="7">
        <f>I12*J12</f>
        <v>35.823599999999999</v>
      </c>
      <c r="L12" s="10" t="s">
        <v>893</v>
      </c>
      <c r="M12" s="17">
        <v>1</v>
      </c>
      <c r="N12" s="17">
        <v>0.75</v>
      </c>
      <c r="O12" s="13">
        <v>1.2</v>
      </c>
      <c r="P12" s="13">
        <v>10</v>
      </c>
      <c r="Q12" s="9">
        <f>N12*P12</f>
        <v>7.5</v>
      </c>
      <c r="R12" s="7">
        <f>G12*13</f>
        <v>16.12</v>
      </c>
      <c r="S12" s="7">
        <f>+R12+Q12+K12</f>
        <v>59.443600000000004</v>
      </c>
      <c r="T12" s="7">
        <f>S12+S13</f>
        <v>142.6936</v>
      </c>
      <c r="U12" s="7">
        <f>T12/C12</f>
        <v>142.6936</v>
      </c>
      <c r="X12" s="117">
        <f>U12*1.8</f>
        <v>256.84848</v>
      </c>
      <c r="Y12" s="17">
        <v>259</v>
      </c>
      <c r="Z12" s="17">
        <f>Y12*8</f>
        <v>2072</v>
      </c>
      <c r="AA12" s="17">
        <f>Y12*3.5</f>
        <v>906.5</v>
      </c>
      <c r="AB12" s="17">
        <f>Y12*0.9</f>
        <v>233.1</v>
      </c>
    </row>
    <row r="13" spans="1:30" s="17" customFormat="1" x14ac:dyDescent="0.25">
      <c r="E13" s="17" t="s">
        <v>1137</v>
      </c>
      <c r="G13" s="10">
        <f>+F13-O13/5</f>
        <v>0</v>
      </c>
      <c r="H13" s="11">
        <f>G13*7%</f>
        <v>0</v>
      </c>
      <c r="I13" s="11">
        <f>G13+H13</f>
        <v>0</v>
      </c>
      <c r="J13" s="13"/>
      <c r="K13" s="7">
        <f>I13*J13</f>
        <v>0</v>
      </c>
      <c r="L13" s="10" t="s">
        <v>30</v>
      </c>
      <c r="M13" s="13"/>
      <c r="N13" s="17">
        <v>0.45</v>
      </c>
      <c r="P13" s="13">
        <v>185</v>
      </c>
      <c r="Q13" s="9">
        <f>N13*P13</f>
        <v>83.25</v>
      </c>
      <c r="R13" s="7">
        <f>G13*13</f>
        <v>0</v>
      </c>
      <c r="S13" s="7">
        <f>+R13+Q13+K13</f>
        <v>83.25</v>
      </c>
      <c r="U13" s="7" t="e">
        <f>T13/B13</f>
        <v>#DIV/0!</v>
      </c>
      <c r="X13" s="117" t="e">
        <f>U13*1.8</f>
        <v>#DIV/0!</v>
      </c>
      <c r="Z13" s="17">
        <f>Y13*8</f>
        <v>0</v>
      </c>
      <c r="AA13" s="17">
        <f>Y13*3.5</f>
        <v>0</v>
      </c>
      <c r="AB13" s="17">
        <f>Y13*0.9</f>
        <v>0</v>
      </c>
    </row>
    <row r="14" spans="1:30" s="17" customFormat="1" x14ac:dyDescent="0.25">
      <c r="X14" s="117"/>
    </row>
    <row r="15" spans="1:30" s="17" customFormat="1" x14ac:dyDescent="0.25">
      <c r="A15" s="17">
        <v>5</v>
      </c>
      <c r="B15" s="17">
        <v>14</v>
      </c>
      <c r="C15" s="17">
        <v>1</v>
      </c>
      <c r="D15" s="17" t="s">
        <v>822</v>
      </c>
      <c r="E15" s="17" t="s">
        <v>1141</v>
      </c>
      <c r="F15" s="17">
        <v>1.48</v>
      </c>
      <c r="G15" s="10">
        <f>+F15-O15/5</f>
        <v>1.24</v>
      </c>
      <c r="H15" s="11">
        <f>G15*7%</f>
        <v>8.6800000000000002E-2</v>
      </c>
      <c r="I15" s="11">
        <f>G15+H15</f>
        <v>1.3268</v>
      </c>
      <c r="J15" s="17">
        <v>27</v>
      </c>
      <c r="K15" s="7">
        <f>I15*J15</f>
        <v>35.823599999999999</v>
      </c>
      <c r="L15" s="10" t="s">
        <v>1143</v>
      </c>
      <c r="M15" s="17">
        <v>1</v>
      </c>
      <c r="N15" s="17">
        <v>0.75</v>
      </c>
      <c r="O15" s="13">
        <v>1.2</v>
      </c>
      <c r="P15" s="13">
        <v>10</v>
      </c>
      <c r="Q15" s="9">
        <f>N15*P15</f>
        <v>7.5</v>
      </c>
      <c r="R15" s="7">
        <f>G15*13</f>
        <v>16.12</v>
      </c>
      <c r="S15" s="7">
        <f>+R15+Q15+K15</f>
        <v>59.443600000000004</v>
      </c>
      <c r="T15" s="7">
        <f>S15+S16</f>
        <v>142.6936</v>
      </c>
      <c r="U15" s="7">
        <f>T15/C15</f>
        <v>142.6936</v>
      </c>
      <c r="X15" s="117">
        <f>U15*1.8</f>
        <v>256.84848</v>
      </c>
      <c r="Y15" s="17">
        <v>259</v>
      </c>
      <c r="Z15" s="17">
        <f>Y15*8</f>
        <v>2072</v>
      </c>
      <c r="AA15" s="17">
        <f>Y15*3.5</f>
        <v>906.5</v>
      </c>
      <c r="AB15" s="17">
        <f>Y15*0.9</f>
        <v>233.1</v>
      </c>
    </row>
    <row r="16" spans="1:30" s="17" customFormat="1" x14ac:dyDescent="0.25">
      <c r="E16" s="18" t="s">
        <v>1142</v>
      </c>
      <c r="G16" s="10">
        <f>+F16-O16/5</f>
        <v>0</v>
      </c>
      <c r="H16" s="11">
        <f>G16*7%</f>
        <v>0</v>
      </c>
      <c r="I16" s="11">
        <f>G16+H16</f>
        <v>0</v>
      </c>
      <c r="J16" s="13"/>
      <c r="K16" s="7">
        <f>I16*J16</f>
        <v>0</v>
      </c>
      <c r="L16" s="10" t="s">
        <v>30</v>
      </c>
      <c r="M16" s="13"/>
      <c r="N16" s="17">
        <v>0.45</v>
      </c>
      <c r="P16" s="13">
        <v>185</v>
      </c>
      <c r="Q16" s="9">
        <f>N16*P16</f>
        <v>83.25</v>
      </c>
      <c r="R16" s="7">
        <f>G16*13</f>
        <v>0</v>
      </c>
      <c r="S16" s="7">
        <f>+R16+Q16+K16</f>
        <v>83.25</v>
      </c>
      <c r="U16" s="7" t="e">
        <f>T16/B16</f>
        <v>#DIV/0!</v>
      </c>
      <c r="X16" s="117" t="e">
        <f>U16*1.8</f>
        <v>#DIV/0!</v>
      </c>
      <c r="Z16" s="17">
        <f>Y16*8</f>
        <v>0</v>
      </c>
      <c r="AA16" s="17">
        <f>Y16*3.5</f>
        <v>0</v>
      </c>
      <c r="AB16" s="17">
        <f>Y16*0.9</f>
        <v>0</v>
      </c>
    </row>
    <row r="18" spans="1:28" s="16" customFormat="1" x14ac:dyDescent="0.25">
      <c r="A18" s="16">
        <v>6</v>
      </c>
      <c r="B18" s="16">
        <v>14</v>
      </c>
      <c r="C18" s="16">
        <v>1</v>
      </c>
      <c r="D18" s="16" t="s">
        <v>822</v>
      </c>
      <c r="E18" s="16" t="s">
        <v>1144</v>
      </c>
      <c r="F18" s="16">
        <v>1.1399999999999999</v>
      </c>
      <c r="G18" s="72">
        <f>+F18-O18/5</f>
        <v>0.97</v>
      </c>
      <c r="H18" s="73">
        <f>G18*7%</f>
        <v>6.7900000000000002E-2</v>
      </c>
      <c r="I18" s="73">
        <f>G18+H18</f>
        <v>1.0379</v>
      </c>
      <c r="J18" s="16">
        <v>27</v>
      </c>
      <c r="K18" s="74">
        <f>I18*J18</f>
        <v>28.023300000000003</v>
      </c>
      <c r="L18" s="72" t="s">
        <v>1139</v>
      </c>
      <c r="M18" s="16">
        <v>1</v>
      </c>
      <c r="N18" s="16">
        <v>0.65</v>
      </c>
      <c r="O18" s="75">
        <v>0.85</v>
      </c>
      <c r="P18" s="75">
        <v>10</v>
      </c>
      <c r="Q18" s="76">
        <f>N18*P18</f>
        <v>6.5</v>
      </c>
      <c r="R18" s="74">
        <f>G18*13</f>
        <v>12.61</v>
      </c>
      <c r="S18" s="74">
        <f>+R18+Q18+K18</f>
        <v>47.133300000000006</v>
      </c>
      <c r="T18" s="74">
        <f>S18+S19</f>
        <v>84.133300000000006</v>
      </c>
      <c r="U18" s="74">
        <f>T18/C18</f>
        <v>84.133300000000006</v>
      </c>
      <c r="X18" s="123">
        <f>U18*2</f>
        <v>168.26660000000001</v>
      </c>
      <c r="Y18" s="16">
        <v>169</v>
      </c>
      <c r="Z18" s="16">
        <f>Y18*8</f>
        <v>1352</v>
      </c>
      <c r="AA18" s="16">
        <f>Y18*3.5</f>
        <v>591.5</v>
      </c>
      <c r="AB18" s="16">
        <f>Y18*0.9</f>
        <v>152.1</v>
      </c>
    </row>
    <row r="19" spans="1:28" s="17" customFormat="1" x14ac:dyDescent="0.25">
      <c r="E19" s="18" t="s">
        <v>1131</v>
      </c>
      <c r="G19" s="10">
        <f>+F19-O19/5</f>
        <v>0</v>
      </c>
      <c r="H19" s="11">
        <f>G19*7%</f>
        <v>0</v>
      </c>
      <c r="I19" s="11">
        <f>G19+H19</f>
        <v>0</v>
      </c>
      <c r="J19" s="13"/>
      <c r="K19" s="7">
        <f>I19*J19</f>
        <v>0</v>
      </c>
      <c r="L19" s="10" t="s">
        <v>30</v>
      </c>
      <c r="M19" s="13"/>
      <c r="N19" s="17">
        <v>0.2</v>
      </c>
      <c r="P19" s="13">
        <v>185</v>
      </c>
      <c r="Q19" s="9">
        <f>N19*P19</f>
        <v>37</v>
      </c>
      <c r="R19" s="7">
        <f>G19*13</f>
        <v>0</v>
      </c>
      <c r="S19" s="7">
        <f>+R19+Q19+K19</f>
        <v>37</v>
      </c>
      <c r="U19" s="7" t="e">
        <f>T19/B19</f>
        <v>#DIV/0!</v>
      </c>
      <c r="X19" s="117" t="e">
        <f>U19*1.8</f>
        <v>#DIV/0!</v>
      </c>
      <c r="Z19" s="17">
        <f>Y19*8</f>
        <v>0</v>
      </c>
      <c r="AA19" s="17">
        <f>Y19*3.5</f>
        <v>0</v>
      </c>
      <c r="AB19" s="17">
        <f>Y19*0.9</f>
        <v>0</v>
      </c>
    </row>
    <row r="21" spans="1:28" s="17" customFormat="1" x14ac:dyDescent="0.25">
      <c r="A21" s="17">
        <v>7</v>
      </c>
      <c r="B21" s="17">
        <v>14</v>
      </c>
      <c r="C21" s="17">
        <v>1</v>
      </c>
      <c r="D21" s="17" t="s">
        <v>822</v>
      </c>
      <c r="E21" s="17" t="s">
        <v>1145</v>
      </c>
      <c r="F21" s="17">
        <v>1.1399999999999999</v>
      </c>
      <c r="G21" s="10">
        <f>+F21-O21/5</f>
        <v>0.97</v>
      </c>
      <c r="H21" s="11">
        <f>G21*7%</f>
        <v>6.7900000000000002E-2</v>
      </c>
      <c r="I21" s="11">
        <f>G21+H21</f>
        <v>1.0379</v>
      </c>
      <c r="J21" s="17">
        <v>27</v>
      </c>
      <c r="K21" s="7">
        <f>I21*J21</f>
        <v>28.023300000000003</v>
      </c>
      <c r="L21" s="10" t="s">
        <v>1138</v>
      </c>
      <c r="M21" s="17">
        <v>1</v>
      </c>
      <c r="N21" s="17">
        <v>0.65</v>
      </c>
      <c r="O21" s="13">
        <v>0.85</v>
      </c>
      <c r="P21" s="13">
        <v>10</v>
      </c>
      <c r="Q21" s="9">
        <f>N21*P21</f>
        <v>6.5</v>
      </c>
      <c r="R21" s="7">
        <f>G21*13</f>
        <v>12.61</v>
      </c>
      <c r="S21" s="7">
        <f>+R21+Q21+K21</f>
        <v>47.133300000000006</v>
      </c>
      <c r="T21" s="7">
        <f>S21+S22</f>
        <v>84.133300000000006</v>
      </c>
      <c r="U21" s="7">
        <f>T21/C21</f>
        <v>84.133300000000006</v>
      </c>
      <c r="X21" s="117">
        <f>U21*2</f>
        <v>168.26660000000001</v>
      </c>
      <c r="Y21" s="17">
        <v>169</v>
      </c>
      <c r="Z21" s="17">
        <f>Y21*8</f>
        <v>1352</v>
      </c>
      <c r="AA21" s="17">
        <f>Y21*3.5</f>
        <v>591.5</v>
      </c>
      <c r="AB21" s="17">
        <f>Y21*0.9</f>
        <v>152.1</v>
      </c>
    </row>
    <row r="22" spans="1:28" s="17" customFormat="1" x14ac:dyDescent="0.25">
      <c r="E22" s="18" t="s">
        <v>1132</v>
      </c>
      <c r="G22" s="10">
        <f>+F22-O22/5</f>
        <v>0</v>
      </c>
      <c r="H22" s="11">
        <f>G22*7%</f>
        <v>0</v>
      </c>
      <c r="I22" s="11">
        <f>G22+H22</f>
        <v>0</v>
      </c>
      <c r="J22" s="13"/>
      <c r="K22" s="7">
        <f>I22*J22</f>
        <v>0</v>
      </c>
      <c r="L22" s="10" t="s">
        <v>30</v>
      </c>
      <c r="M22" s="13"/>
      <c r="N22" s="17">
        <v>0.2</v>
      </c>
      <c r="P22" s="13">
        <v>185</v>
      </c>
      <c r="Q22" s="9">
        <f>N22*P22</f>
        <v>37</v>
      </c>
      <c r="R22" s="7">
        <f>G22*13</f>
        <v>0</v>
      </c>
      <c r="S22" s="7">
        <f>+R22+Q22+K22</f>
        <v>37</v>
      </c>
      <c r="U22" s="7" t="e">
        <f>T22/B22</f>
        <v>#DIV/0!</v>
      </c>
      <c r="X22" s="117" t="e">
        <f>U22*1.8</f>
        <v>#DIV/0!</v>
      </c>
      <c r="Z22" s="17">
        <f>Y22*8</f>
        <v>0</v>
      </c>
      <c r="AA22" s="17">
        <f>Y22*3.5</f>
        <v>0</v>
      </c>
      <c r="AB22" s="17">
        <f>Y22*0.9</f>
        <v>0</v>
      </c>
    </row>
    <row r="24" spans="1:28" s="17" customFormat="1" x14ac:dyDescent="0.25">
      <c r="A24" s="17">
        <v>8</v>
      </c>
      <c r="B24" s="17">
        <v>14</v>
      </c>
      <c r="C24" s="17">
        <v>1</v>
      </c>
      <c r="D24" s="17" t="s">
        <v>822</v>
      </c>
      <c r="E24" s="17" t="s">
        <v>1146</v>
      </c>
      <c r="F24" s="17">
        <v>1.1399999999999999</v>
      </c>
      <c r="G24" s="10">
        <f>+F24-O24/5</f>
        <v>0.97</v>
      </c>
      <c r="H24" s="11">
        <f>G24*7%</f>
        <v>6.7900000000000002E-2</v>
      </c>
      <c r="I24" s="11">
        <f>G24+H24</f>
        <v>1.0379</v>
      </c>
      <c r="J24" s="17">
        <v>27</v>
      </c>
      <c r="K24" s="7">
        <f>I24*J24</f>
        <v>28.023300000000003</v>
      </c>
      <c r="L24" s="10" t="s">
        <v>1140</v>
      </c>
      <c r="M24" s="17">
        <v>1</v>
      </c>
      <c r="N24" s="17">
        <v>0.65</v>
      </c>
      <c r="O24" s="13">
        <v>0.85</v>
      </c>
      <c r="P24" s="13">
        <v>10</v>
      </c>
      <c r="Q24" s="9">
        <f>N24*P24</f>
        <v>6.5</v>
      </c>
      <c r="R24" s="7">
        <f>G24*13</f>
        <v>12.61</v>
      </c>
      <c r="S24" s="7">
        <f>+R24+Q24+K24</f>
        <v>47.133300000000006</v>
      </c>
      <c r="T24" s="7">
        <f>S24+S25</f>
        <v>84.133300000000006</v>
      </c>
      <c r="U24" s="7">
        <f>T24/C24</f>
        <v>84.133300000000006</v>
      </c>
      <c r="X24" s="117">
        <f>U24*2</f>
        <v>168.26660000000001</v>
      </c>
      <c r="Y24" s="17">
        <v>169</v>
      </c>
      <c r="Z24" s="17">
        <f>Y24*8</f>
        <v>1352</v>
      </c>
      <c r="AA24" s="17">
        <f>Y24*3.5</f>
        <v>591.5</v>
      </c>
      <c r="AB24" s="17">
        <f>Y24*0.9</f>
        <v>152.1</v>
      </c>
    </row>
    <row r="25" spans="1:28" s="17" customFormat="1" x14ac:dyDescent="0.25">
      <c r="E25" s="18" t="s">
        <v>1135</v>
      </c>
      <c r="G25" s="10">
        <f>+F25-O25/5</f>
        <v>0</v>
      </c>
      <c r="H25" s="11">
        <f>G25*7%</f>
        <v>0</v>
      </c>
      <c r="I25" s="11">
        <f>G25+H25</f>
        <v>0</v>
      </c>
      <c r="J25" s="13"/>
      <c r="K25" s="7">
        <f>I25*J25</f>
        <v>0</v>
      </c>
      <c r="L25" s="10" t="s">
        <v>30</v>
      </c>
      <c r="M25" s="13"/>
      <c r="N25" s="17">
        <v>0.2</v>
      </c>
      <c r="P25" s="13">
        <v>185</v>
      </c>
      <c r="Q25" s="9">
        <f>N25*P25</f>
        <v>37</v>
      </c>
      <c r="R25" s="7">
        <f>G25*13</f>
        <v>0</v>
      </c>
      <c r="S25" s="7">
        <f>+R25+Q25+K25</f>
        <v>37</v>
      </c>
      <c r="U25" s="7" t="e">
        <f>T25/B25</f>
        <v>#DIV/0!</v>
      </c>
      <c r="X25" s="117" t="e">
        <f>U25*1.8</f>
        <v>#DIV/0!</v>
      </c>
      <c r="Z25" s="17">
        <f>Y25*8</f>
        <v>0</v>
      </c>
      <c r="AA25" s="17">
        <f>Y25*3.5</f>
        <v>0</v>
      </c>
      <c r="AB25" s="17">
        <f>Y25*0.9</f>
        <v>0</v>
      </c>
    </row>
    <row r="27" spans="1:28" s="17" customFormat="1" x14ac:dyDescent="0.25">
      <c r="A27" s="17">
        <v>9</v>
      </c>
      <c r="B27" s="17">
        <v>14</v>
      </c>
      <c r="C27" s="17">
        <v>1</v>
      </c>
      <c r="D27" s="17" t="s">
        <v>822</v>
      </c>
      <c r="E27" s="17" t="s">
        <v>1147</v>
      </c>
      <c r="F27" s="17">
        <v>1.1399999999999999</v>
      </c>
      <c r="G27" s="10">
        <f>+F27-O27/5</f>
        <v>0.97</v>
      </c>
      <c r="H27" s="11">
        <f>G27*7%</f>
        <v>6.7900000000000002E-2</v>
      </c>
      <c r="I27" s="11">
        <f>G27+H27</f>
        <v>1.0379</v>
      </c>
      <c r="J27" s="17">
        <v>27</v>
      </c>
      <c r="K27" s="7">
        <f>I27*J27</f>
        <v>28.023300000000003</v>
      </c>
      <c r="L27" s="10" t="s">
        <v>893</v>
      </c>
      <c r="M27" s="17">
        <v>1</v>
      </c>
      <c r="N27" s="17">
        <v>0.65</v>
      </c>
      <c r="O27" s="13">
        <v>0.85</v>
      </c>
      <c r="P27" s="13">
        <v>10</v>
      </c>
      <c r="Q27" s="9">
        <f>N27*P27</f>
        <v>6.5</v>
      </c>
      <c r="R27" s="7">
        <f>G27*13</f>
        <v>12.61</v>
      </c>
      <c r="S27" s="7">
        <f>+R27+Q27+K27</f>
        <v>47.133300000000006</v>
      </c>
      <c r="T27" s="7">
        <f>S27+S28</f>
        <v>84.133300000000006</v>
      </c>
      <c r="U27" s="7">
        <f>T27/C27</f>
        <v>84.133300000000006</v>
      </c>
      <c r="X27" s="117">
        <f>U27*2</f>
        <v>168.26660000000001</v>
      </c>
      <c r="Y27" s="17">
        <v>169</v>
      </c>
      <c r="Z27" s="17">
        <f>Y27*8</f>
        <v>1352</v>
      </c>
      <c r="AA27" s="17">
        <f>Y27*3.5</f>
        <v>591.5</v>
      </c>
      <c r="AB27" s="17">
        <f>Y27*0.9</f>
        <v>152.1</v>
      </c>
    </row>
    <row r="28" spans="1:28" s="17" customFormat="1" x14ac:dyDescent="0.25">
      <c r="E28" s="17" t="s">
        <v>1137</v>
      </c>
      <c r="G28" s="10">
        <f>+F28-O28/5</f>
        <v>0</v>
      </c>
      <c r="H28" s="11">
        <f>G28*7%</f>
        <v>0</v>
      </c>
      <c r="I28" s="11">
        <f>G28+H28</f>
        <v>0</v>
      </c>
      <c r="J28" s="13"/>
      <c r="K28" s="7">
        <f>I28*J28</f>
        <v>0</v>
      </c>
      <c r="L28" s="10" t="s">
        <v>30</v>
      </c>
      <c r="M28" s="13"/>
      <c r="N28" s="17">
        <v>0.2</v>
      </c>
      <c r="P28" s="13">
        <v>185</v>
      </c>
      <c r="Q28" s="9">
        <f>N28*P28</f>
        <v>37</v>
      </c>
      <c r="R28" s="7">
        <f>G28*13</f>
        <v>0</v>
      </c>
      <c r="S28" s="7">
        <f>+R28+Q28+K28</f>
        <v>37</v>
      </c>
      <c r="U28" s="7" t="e">
        <f>T28/B28</f>
        <v>#DIV/0!</v>
      </c>
      <c r="X28" s="117" t="e">
        <f>U28*1.8</f>
        <v>#DIV/0!</v>
      </c>
      <c r="Z28" s="17">
        <f>Y28*8</f>
        <v>0</v>
      </c>
      <c r="AA28" s="17">
        <f>Y28*3.5</f>
        <v>0</v>
      </c>
      <c r="AB28" s="17">
        <f>Y28*0.9</f>
        <v>0</v>
      </c>
    </row>
    <row r="30" spans="1:28" s="17" customFormat="1" x14ac:dyDescent="0.25">
      <c r="A30" s="17">
        <v>10</v>
      </c>
      <c r="B30" s="17">
        <v>14</v>
      </c>
      <c r="C30" s="17">
        <v>1</v>
      </c>
      <c r="D30" s="17" t="s">
        <v>822</v>
      </c>
      <c r="E30" s="17" t="s">
        <v>1148</v>
      </c>
      <c r="F30" s="17">
        <v>1.1399999999999999</v>
      </c>
      <c r="G30" s="10">
        <f>+F30-O30/5</f>
        <v>0.97</v>
      </c>
      <c r="H30" s="11">
        <f>G30*7%</f>
        <v>6.7900000000000002E-2</v>
      </c>
      <c r="I30" s="11">
        <f>G30+H30</f>
        <v>1.0379</v>
      </c>
      <c r="J30" s="17">
        <v>27</v>
      </c>
      <c r="K30" s="7">
        <f>I30*J30</f>
        <v>28.023300000000003</v>
      </c>
      <c r="L30" s="10" t="s">
        <v>1143</v>
      </c>
      <c r="M30" s="17">
        <v>1</v>
      </c>
      <c r="N30" s="17">
        <v>0.65</v>
      </c>
      <c r="O30" s="13">
        <v>0.85</v>
      </c>
      <c r="P30" s="13">
        <v>10</v>
      </c>
      <c r="Q30" s="9">
        <f>N30*P30</f>
        <v>6.5</v>
      </c>
      <c r="R30" s="7">
        <f>G30*13</f>
        <v>12.61</v>
      </c>
      <c r="S30" s="7">
        <f>+R30+Q30+K30</f>
        <v>47.133300000000006</v>
      </c>
      <c r="T30" s="7">
        <f>S30+S31</f>
        <v>84.133300000000006</v>
      </c>
      <c r="U30" s="7">
        <f>T30/C30</f>
        <v>84.133300000000006</v>
      </c>
      <c r="X30" s="117">
        <f>U30*2</f>
        <v>168.26660000000001</v>
      </c>
      <c r="Y30" s="17">
        <v>169</v>
      </c>
      <c r="Z30" s="17">
        <f>Y30*8</f>
        <v>1352</v>
      </c>
      <c r="AA30" s="17">
        <f>Y30*3.5</f>
        <v>591.5</v>
      </c>
      <c r="AB30" s="17">
        <f>Y30*0.9</f>
        <v>152.1</v>
      </c>
    </row>
    <row r="31" spans="1:28" s="17" customFormat="1" x14ac:dyDescent="0.25">
      <c r="E31" s="18" t="s">
        <v>1142</v>
      </c>
      <c r="G31" s="10">
        <f>+F31-O31/5</f>
        <v>0</v>
      </c>
      <c r="H31" s="11">
        <f>G31*7%</f>
        <v>0</v>
      </c>
      <c r="I31" s="11">
        <f>G31+H31</f>
        <v>0</v>
      </c>
      <c r="J31" s="13"/>
      <c r="K31" s="7">
        <f>I31*J31</f>
        <v>0</v>
      </c>
      <c r="L31" s="10" t="s">
        <v>30</v>
      </c>
      <c r="M31" s="13"/>
      <c r="N31" s="17">
        <v>0.2</v>
      </c>
      <c r="P31" s="13">
        <v>185</v>
      </c>
      <c r="Q31" s="9">
        <f>N31*P31</f>
        <v>37</v>
      </c>
      <c r="R31" s="7">
        <f>G31*13</f>
        <v>0</v>
      </c>
      <c r="S31" s="7">
        <f>+R31+Q31+K31</f>
        <v>37</v>
      </c>
      <c r="U31" s="7" t="e">
        <f>T31/B31</f>
        <v>#DIV/0!</v>
      </c>
      <c r="X31" s="117" t="e">
        <f>U31*1.8</f>
        <v>#DIV/0!</v>
      </c>
      <c r="Z31" s="17">
        <f>Y31*8</f>
        <v>0</v>
      </c>
      <c r="AA31" s="17">
        <f>Y31*3.5</f>
        <v>0</v>
      </c>
      <c r="AB31" s="17">
        <f>Y31*0.9</f>
        <v>0</v>
      </c>
    </row>
    <row r="33" spans="1:28" s="16" customFormat="1" x14ac:dyDescent="0.25">
      <c r="A33" s="16">
        <v>11</v>
      </c>
      <c r="B33" s="16">
        <v>18</v>
      </c>
      <c r="C33" s="16">
        <v>1</v>
      </c>
      <c r="D33" s="16" t="s">
        <v>822</v>
      </c>
      <c r="E33" s="16" t="s">
        <v>1149</v>
      </c>
      <c r="F33" s="16">
        <v>2.11</v>
      </c>
      <c r="G33" s="72">
        <f>+F33-O33/5</f>
        <v>1.3399999999999999</v>
      </c>
      <c r="H33" s="73">
        <f>G33*7%</f>
        <v>9.3799999999999994E-2</v>
      </c>
      <c r="I33" s="73">
        <f>G33+H33</f>
        <v>1.4337999999999997</v>
      </c>
      <c r="J33" s="16">
        <v>32</v>
      </c>
      <c r="K33" s="74">
        <f>I33*J33</f>
        <v>45.881599999999992</v>
      </c>
      <c r="L33" s="72" t="s">
        <v>1139</v>
      </c>
      <c r="M33" s="16">
        <v>1</v>
      </c>
      <c r="N33" s="16">
        <v>3.5</v>
      </c>
      <c r="O33" s="75">
        <v>3.85</v>
      </c>
      <c r="P33" s="75">
        <v>10</v>
      </c>
      <c r="Q33" s="76">
        <f>N33*P33</f>
        <v>35</v>
      </c>
      <c r="R33" s="74">
        <f>G33*13</f>
        <v>17.419999999999998</v>
      </c>
      <c r="S33" s="74">
        <f>+R33+Q33+K33</f>
        <v>98.301599999999993</v>
      </c>
      <c r="T33" s="74">
        <f>S33+S34</f>
        <v>163.05160000000001</v>
      </c>
      <c r="U33" s="74">
        <f>T33/C33</f>
        <v>163.05160000000001</v>
      </c>
      <c r="X33" s="123">
        <f>U33*1.8</f>
        <v>293.49288000000001</v>
      </c>
      <c r="Y33" s="16">
        <v>289</v>
      </c>
      <c r="Z33" s="16">
        <f>Y33*8</f>
        <v>2312</v>
      </c>
      <c r="AA33" s="16">
        <f>Y33*3.5</f>
        <v>1011.5</v>
      </c>
      <c r="AB33" s="16">
        <f>Y33*0.9</f>
        <v>260.10000000000002</v>
      </c>
    </row>
    <row r="34" spans="1:28" s="17" customFormat="1" x14ac:dyDescent="0.25">
      <c r="E34" s="18" t="s">
        <v>1131</v>
      </c>
      <c r="G34" s="10">
        <f>+F34-O34/5</f>
        <v>0</v>
      </c>
      <c r="H34" s="11">
        <f>G34*7%</f>
        <v>0</v>
      </c>
      <c r="I34" s="11">
        <f>G34+H34</f>
        <v>0</v>
      </c>
      <c r="J34" s="13"/>
      <c r="K34" s="7">
        <f>I34*J34</f>
        <v>0</v>
      </c>
      <c r="L34" s="10" t="s">
        <v>30</v>
      </c>
      <c r="M34" s="13"/>
      <c r="N34" s="17">
        <v>0.35</v>
      </c>
      <c r="P34" s="13">
        <v>185</v>
      </c>
      <c r="Q34" s="9">
        <f>N34*P34</f>
        <v>64.75</v>
      </c>
      <c r="R34" s="7">
        <f>G34*13</f>
        <v>0</v>
      </c>
      <c r="S34" s="7">
        <f>+R34+Q34+K34</f>
        <v>64.75</v>
      </c>
      <c r="U34" s="7" t="e">
        <f>T34/B34</f>
        <v>#DIV/0!</v>
      </c>
      <c r="X34" s="117" t="e">
        <f>U34*1.8</f>
        <v>#DIV/0!</v>
      </c>
      <c r="Z34" s="17">
        <f>Y34*8</f>
        <v>0</v>
      </c>
      <c r="AA34" s="17">
        <f>Y34*3.5</f>
        <v>0</v>
      </c>
      <c r="AB34" s="17">
        <f>Y34*0.9</f>
        <v>0</v>
      </c>
    </row>
    <row r="36" spans="1:28" s="17" customFormat="1" x14ac:dyDescent="0.25">
      <c r="A36" s="17">
        <v>12</v>
      </c>
      <c r="B36" s="17">
        <v>18</v>
      </c>
      <c r="C36" s="17">
        <v>1</v>
      </c>
      <c r="D36" s="17" t="s">
        <v>822</v>
      </c>
      <c r="E36" s="17" t="s">
        <v>1150</v>
      </c>
      <c r="F36" s="17">
        <v>2.11</v>
      </c>
      <c r="G36" s="10">
        <f>+F36-O36/5</f>
        <v>1.3399999999999999</v>
      </c>
      <c r="H36" s="11">
        <f>G36*7%</f>
        <v>9.3799999999999994E-2</v>
      </c>
      <c r="I36" s="11">
        <f>G36+H36</f>
        <v>1.4337999999999997</v>
      </c>
      <c r="J36" s="17">
        <v>32</v>
      </c>
      <c r="K36" s="7">
        <f>I36*J36</f>
        <v>45.881599999999992</v>
      </c>
      <c r="L36" s="10" t="s">
        <v>1138</v>
      </c>
      <c r="M36" s="17">
        <v>1</v>
      </c>
      <c r="N36" s="17">
        <v>3.5</v>
      </c>
      <c r="O36" s="13">
        <v>3.85</v>
      </c>
      <c r="P36" s="13">
        <v>10</v>
      </c>
      <c r="Q36" s="9">
        <f>N36*P36</f>
        <v>35</v>
      </c>
      <c r="R36" s="7">
        <f>G36*13</f>
        <v>17.419999999999998</v>
      </c>
      <c r="S36" s="7">
        <f>+R36+Q36+K36</f>
        <v>98.301599999999993</v>
      </c>
      <c r="T36" s="7">
        <f>S36+S37</f>
        <v>163.05160000000001</v>
      </c>
      <c r="U36" s="7">
        <f>T36/C36</f>
        <v>163.05160000000001</v>
      </c>
      <c r="X36" s="117">
        <f>U36*1.8</f>
        <v>293.49288000000001</v>
      </c>
      <c r="Y36" s="17">
        <v>289</v>
      </c>
      <c r="Z36" s="17">
        <f>Y36*8</f>
        <v>2312</v>
      </c>
      <c r="AA36" s="17">
        <f>Y36*3.5</f>
        <v>1011.5</v>
      </c>
      <c r="AB36" s="17">
        <f>Y36*0.9</f>
        <v>260.10000000000002</v>
      </c>
    </row>
    <row r="37" spans="1:28" s="17" customFormat="1" x14ac:dyDescent="0.25">
      <c r="E37" s="18" t="s">
        <v>1132</v>
      </c>
      <c r="G37" s="10">
        <f>+F37-O37/5</f>
        <v>0</v>
      </c>
      <c r="H37" s="11">
        <f>G37*7%</f>
        <v>0</v>
      </c>
      <c r="I37" s="11">
        <f>G37+H37</f>
        <v>0</v>
      </c>
      <c r="J37" s="13"/>
      <c r="K37" s="7">
        <f>I37*J37</f>
        <v>0</v>
      </c>
      <c r="L37" s="10" t="s">
        <v>30</v>
      </c>
      <c r="M37" s="13"/>
      <c r="N37" s="17">
        <v>0.35</v>
      </c>
      <c r="P37" s="13">
        <v>185</v>
      </c>
      <c r="Q37" s="9">
        <f>N37*P37</f>
        <v>64.75</v>
      </c>
      <c r="R37" s="7">
        <f>G37*13</f>
        <v>0</v>
      </c>
      <c r="S37" s="7">
        <f>+R37+Q37+K37</f>
        <v>64.75</v>
      </c>
      <c r="U37" s="7" t="e">
        <f>T37/B37</f>
        <v>#DIV/0!</v>
      </c>
      <c r="X37" s="117" t="e">
        <f>U37*1.8</f>
        <v>#DIV/0!</v>
      </c>
      <c r="Z37" s="17">
        <f>Y37*8</f>
        <v>0</v>
      </c>
      <c r="AA37" s="17">
        <f>Y37*3.5</f>
        <v>0</v>
      </c>
      <c r="AB37" s="17">
        <f>Y37*0.9</f>
        <v>0</v>
      </c>
    </row>
    <row r="39" spans="1:28" s="17" customFormat="1" x14ac:dyDescent="0.25">
      <c r="A39" s="17">
        <v>13</v>
      </c>
      <c r="B39" s="17">
        <v>18</v>
      </c>
      <c r="C39" s="17">
        <v>1</v>
      </c>
      <c r="D39" s="17" t="s">
        <v>822</v>
      </c>
      <c r="E39" s="17" t="s">
        <v>1151</v>
      </c>
      <c r="F39" s="17">
        <v>2.11</v>
      </c>
      <c r="G39" s="10">
        <f>+F39-O39/5</f>
        <v>1.3399999999999999</v>
      </c>
      <c r="H39" s="11">
        <f>G39*7%</f>
        <v>9.3799999999999994E-2</v>
      </c>
      <c r="I39" s="11">
        <f>G39+H39</f>
        <v>1.4337999999999997</v>
      </c>
      <c r="J39" s="17">
        <v>32</v>
      </c>
      <c r="K39" s="7">
        <f>I39*J39</f>
        <v>45.881599999999992</v>
      </c>
      <c r="L39" s="10" t="s">
        <v>1140</v>
      </c>
      <c r="M39" s="17">
        <v>1</v>
      </c>
      <c r="N39" s="17">
        <v>3.5</v>
      </c>
      <c r="O39" s="13">
        <v>3.85</v>
      </c>
      <c r="P39" s="13">
        <v>10</v>
      </c>
      <c r="Q39" s="9">
        <f>N39*P39</f>
        <v>35</v>
      </c>
      <c r="R39" s="7">
        <f>G39*13</f>
        <v>17.419999999999998</v>
      </c>
      <c r="S39" s="7">
        <f>+R39+Q39+K39</f>
        <v>98.301599999999993</v>
      </c>
      <c r="T39" s="7">
        <f>S39+S40</f>
        <v>163.05160000000001</v>
      </c>
      <c r="U39" s="7">
        <f>T39/C39</f>
        <v>163.05160000000001</v>
      </c>
      <c r="X39" s="117">
        <f>U39*1.8</f>
        <v>293.49288000000001</v>
      </c>
      <c r="Y39" s="17">
        <v>289</v>
      </c>
      <c r="Z39" s="17">
        <f>Y39*8</f>
        <v>2312</v>
      </c>
      <c r="AA39" s="17">
        <f>Y39*3.5</f>
        <v>1011.5</v>
      </c>
      <c r="AB39" s="17">
        <f>Y39*0.9</f>
        <v>260.10000000000002</v>
      </c>
    </row>
    <row r="40" spans="1:28" s="17" customFormat="1" x14ac:dyDescent="0.25">
      <c r="E40" s="18" t="s">
        <v>1135</v>
      </c>
      <c r="G40" s="10">
        <f>+F40-O40/5</f>
        <v>0</v>
      </c>
      <c r="H40" s="11">
        <f>G40*7%</f>
        <v>0</v>
      </c>
      <c r="I40" s="11">
        <f>G40+H40</f>
        <v>0</v>
      </c>
      <c r="J40" s="13"/>
      <c r="K40" s="7">
        <f>I40*J40</f>
        <v>0</v>
      </c>
      <c r="L40" s="10" t="s">
        <v>30</v>
      </c>
      <c r="M40" s="13"/>
      <c r="N40" s="17">
        <v>0.35</v>
      </c>
      <c r="P40" s="13">
        <v>185</v>
      </c>
      <c r="Q40" s="9">
        <f>N40*P40</f>
        <v>64.75</v>
      </c>
      <c r="R40" s="7">
        <f>G40*13</f>
        <v>0</v>
      </c>
      <c r="S40" s="7">
        <f>+R40+Q40+K40</f>
        <v>64.75</v>
      </c>
      <c r="U40" s="7" t="e">
        <f>T40/B40</f>
        <v>#DIV/0!</v>
      </c>
      <c r="X40" s="117" t="e">
        <f>U40*1.8</f>
        <v>#DIV/0!</v>
      </c>
      <c r="Z40" s="17">
        <f>Y40*8</f>
        <v>0</v>
      </c>
      <c r="AA40" s="17">
        <f>Y40*3.5</f>
        <v>0</v>
      </c>
      <c r="AB40" s="17">
        <f>Y40*0.9</f>
        <v>0</v>
      </c>
    </row>
    <row r="42" spans="1:28" s="17" customFormat="1" x14ac:dyDescent="0.25">
      <c r="A42" s="17">
        <v>14</v>
      </c>
      <c r="B42" s="17">
        <v>18</v>
      </c>
      <c r="C42" s="17">
        <v>1</v>
      </c>
      <c r="D42" s="17" t="s">
        <v>822</v>
      </c>
      <c r="E42" s="17" t="s">
        <v>1152</v>
      </c>
      <c r="F42" s="17">
        <v>2.11</v>
      </c>
      <c r="G42" s="10">
        <f>+F42-O42/5</f>
        <v>1.3399999999999999</v>
      </c>
      <c r="H42" s="11">
        <f>G42*7%</f>
        <v>9.3799999999999994E-2</v>
      </c>
      <c r="I42" s="11">
        <f>G42+H42</f>
        <v>1.4337999999999997</v>
      </c>
      <c r="J42" s="17">
        <v>32</v>
      </c>
      <c r="K42" s="7">
        <f>I42*J42</f>
        <v>45.881599999999992</v>
      </c>
      <c r="L42" s="10" t="s">
        <v>893</v>
      </c>
      <c r="M42" s="17">
        <v>1</v>
      </c>
      <c r="N42" s="17">
        <v>3.5</v>
      </c>
      <c r="O42" s="13">
        <v>3.85</v>
      </c>
      <c r="P42" s="13">
        <v>10</v>
      </c>
      <c r="Q42" s="9">
        <f>N42*P42</f>
        <v>35</v>
      </c>
      <c r="R42" s="7">
        <f>G42*13</f>
        <v>17.419999999999998</v>
      </c>
      <c r="S42" s="7">
        <f>+R42+Q42+K42</f>
        <v>98.301599999999993</v>
      </c>
      <c r="T42" s="7">
        <f>S42+S43</f>
        <v>163.05160000000001</v>
      </c>
      <c r="U42" s="7">
        <f>T42/C42</f>
        <v>163.05160000000001</v>
      </c>
      <c r="X42" s="117">
        <f>U42*1.8</f>
        <v>293.49288000000001</v>
      </c>
      <c r="Y42" s="17">
        <v>289</v>
      </c>
      <c r="Z42" s="17">
        <f>Y42*8</f>
        <v>2312</v>
      </c>
      <c r="AA42" s="17">
        <f>Y42*3.5</f>
        <v>1011.5</v>
      </c>
      <c r="AB42" s="17">
        <f>Y42*0.9</f>
        <v>260.10000000000002</v>
      </c>
    </row>
    <row r="43" spans="1:28" s="17" customFormat="1" x14ac:dyDescent="0.25">
      <c r="E43" s="17" t="s">
        <v>1137</v>
      </c>
      <c r="G43" s="10">
        <f>+F43-O43/5</f>
        <v>0</v>
      </c>
      <c r="H43" s="11">
        <f>G43*7%</f>
        <v>0</v>
      </c>
      <c r="I43" s="11">
        <f>G43+H43</f>
        <v>0</v>
      </c>
      <c r="J43" s="13"/>
      <c r="K43" s="7">
        <f>I43*J43</f>
        <v>0</v>
      </c>
      <c r="L43" s="10" t="s">
        <v>30</v>
      </c>
      <c r="M43" s="13"/>
      <c r="N43" s="17">
        <v>0.35</v>
      </c>
      <c r="P43" s="13">
        <v>185</v>
      </c>
      <c r="Q43" s="9">
        <f>N43*P43</f>
        <v>64.75</v>
      </c>
      <c r="R43" s="7">
        <f>G43*13</f>
        <v>0</v>
      </c>
      <c r="S43" s="7">
        <f>+R43+Q43+K43</f>
        <v>64.75</v>
      </c>
      <c r="U43" s="7" t="e">
        <f>T43/B43</f>
        <v>#DIV/0!</v>
      </c>
      <c r="X43" s="117" t="e">
        <f>U43*1.8</f>
        <v>#DIV/0!</v>
      </c>
      <c r="Z43" s="17">
        <f>Y43*8</f>
        <v>0</v>
      </c>
      <c r="AA43" s="17">
        <f>Y43*3.5</f>
        <v>0</v>
      </c>
      <c r="AB43" s="17">
        <f>Y43*0.9</f>
        <v>0</v>
      </c>
    </row>
    <row r="45" spans="1:28" s="17" customFormat="1" x14ac:dyDescent="0.25">
      <c r="A45" s="17">
        <v>15</v>
      </c>
      <c r="B45" s="17">
        <v>18</v>
      </c>
      <c r="C45" s="17">
        <v>1</v>
      </c>
      <c r="D45" s="17" t="s">
        <v>822</v>
      </c>
      <c r="E45" s="17" t="s">
        <v>1153</v>
      </c>
      <c r="F45" s="17">
        <v>2.11</v>
      </c>
      <c r="G45" s="10">
        <f>+F45-O45/5</f>
        <v>1.3399999999999999</v>
      </c>
      <c r="H45" s="11">
        <f>G45*7%</f>
        <v>9.3799999999999994E-2</v>
      </c>
      <c r="I45" s="11">
        <f>G45+H45</f>
        <v>1.4337999999999997</v>
      </c>
      <c r="J45" s="17">
        <v>32</v>
      </c>
      <c r="K45" s="7">
        <f>I45*J45</f>
        <v>45.881599999999992</v>
      </c>
      <c r="L45" s="10" t="s">
        <v>1143</v>
      </c>
      <c r="M45" s="17">
        <v>1</v>
      </c>
      <c r="N45" s="17">
        <v>3.5</v>
      </c>
      <c r="O45" s="13">
        <v>3.85</v>
      </c>
      <c r="P45" s="13">
        <v>10</v>
      </c>
      <c r="Q45" s="9">
        <f>N45*P45</f>
        <v>35</v>
      </c>
      <c r="R45" s="7">
        <f>G45*13</f>
        <v>17.419999999999998</v>
      </c>
      <c r="S45" s="7">
        <f>+R45+Q45+K45</f>
        <v>98.301599999999993</v>
      </c>
      <c r="T45" s="7">
        <f>S45+S46</f>
        <v>163.05160000000001</v>
      </c>
      <c r="U45" s="7">
        <f>T45/C45</f>
        <v>163.05160000000001</v>
      </c>
      <c r="X45" s="117">
        <f>U45*1.8</f>
        <v>293.49288000000001</v>
      </c>
      <c r="Y45" s="17">
        <v>289</v>
      </c>
      <c r="Z45" s="17">
        <f>Y45*8</f>
        <v>2312</v>
      </c>
      <c r="AA45" s="17">
        <f>Y45*3.5</f>
        <v>1011.5</v>
      </c>
      <c r="AB45" s="17">
        <f>Y45*0.9</f>
        <v>260.10000000000002</v>
      </c>
    </row>
    <row r="46" spans="1:28" s="17" customFormat="1" x14ac:dyDescent="0.25">
      <c r="E46" s="17" t="s">
        <v>1142</v>
      </c>
      <c r="G46" s="10">
        <f>+F46-O46/5</f>
        <v>0</v>
      </c>
      <c r="H46" s="11">
        <f>G46*7%</f>
        <v>0</v>
      </c>
      <c r="I46" s="11">
        <f>G46+H46</f>
        <v>0</v>
      </c>
      <c r="J46" s="13"/>
      <c r="K46" s="7">
        <f>I46*J46</f>
        <v>0</v>
      </c>
      <c r="L46" s="10" t="s">
        <v>30</v>
      </c>
      <c r="M46" s="13"/>
      <c r="N46" s="17">
        <v>0.35</v>
      </c>
      <c r="P46" s="13">
        <v>185</v>
      </c>
      <c r="Q46" s="9">
        <f>N46*P46</f>
        <v>64.75</v>
      </c>
      <c r="R46" s="7">
        <f>G46*13</f>
        <v>0</v>
      </c>
      <c r="S46" s="7">
        <f>+R46+Q46+K46</f>
        <v>64.75</v>
      </c>
      <c r="U46" s="7" t="e">
        <f>T46/B46</f>
        <v>#DIV/0!</v>
      </c>
      <c r="X46" s="117" t="e">
        <f>U46*1.8</f>
        <v>#DIV/0!</v>
      </c>
      <c r="Z46" s="17">
        <f>Y46*8</f>
        <v>0</v>
      </c>
      <c r="AA46" s="17">
        <f>Y46*3.5</f>
        <v>0</v>
      </c>
      <c r="AB46" s="17">
        <f>Y46*0.9</f>
        <v>0</v>
      </c>
    </row>
    <row r="48" spans="1:28" s="16" customFormat="1" x14ac:dyDescent="0.25">
      <c r="A48" s="16">
        <v>16</v>
      </c>
      <c r="B48" s="16">
        <v>18</v>
      </c>
      <c r="C48" s="16">
        <v>1</v>
      </c>
      <c r="D48" s="16" t="s">
        <v>822</v>
      </c>
      <c r="E48" s="16" t="s">
        <v>1154</v>
      </c>
      <c r="F48" s="16">
        <v>1.33</v>
      </c>
      <c r="G48" s="72">
        <f>+F48-O48/5</f>
        <v>0.81</v>
      </c>
      <c r="H48" s="73">
        <f>G48*7%</f>
        <v>5.6700000000000007E-2</v>
      </c>
      <c r="I48" s="73">
        <f>G48+H48</f>
        <v>0.86670000000000003</v>
      </c>
      <c r="J48" s="16">
        <v>32</v>
      </c>
      <c r="K48" s="74">
        <f>I48*J48</f>
        <v>27.734400000000001</v>
      </c>
      <c r="L48" s="72" t="s">
        <v>1139</v>
      </c>
      <c r="M48" s="16">
        <v>1</v>
      </c>
      <c r="N48" s="16">
        <v>2.5</v>
      </c>
      <c r="O48" s="75">
        <v>2.6</v>
      </c>
      <c r="P48" s="75">
        <v>10</v>
      </c>
      <c r="Q48" s="76">
        <f>N48*P48</f>
        <v>25</v>
      </c>
      <c r="R48" s="74">
        <f>G48*13</f>
        <v>10.530000000000001</v>
      </c>
      <c r="S48" s="74">
        <f>+R48+Q48+K48</f>
        <v>63.264400000000002</v>
      </c>
      <c r="T48" s="74">
        <f>S48+S49</f>
        <v>81.764399999999995</v>
      </c>
      <c r="U48" s="74">
        <f>T48/C48</f>
        <v>81.764399999999995</v>
      </c>
      <c r="X48" s="123">
        <f>U48*2</f>
        <v>163.52879999999999</v>
      </c>
      <c r="Y48" s="16">
        <v>159</v>
      </c>
      <c r="Z48" s="16">
        <f>Y48*8</f>
        <v>1272</v>
      </c>
      <c r="AA48" s="16">
        <f>Y48*3.5</f>
        <v>556.5</v>
      </c>
      <c r="AB48" s="16">
        <f>Y48*0.9</f>
        <v>143.1</v>
      </c>
    </row>
    <row r="49" spans="1:28" s="17" customFormat="1" x14ac:dyDescent="0.25">
      <c r="E49" s="18" t="s">
        <v>1131</v>
      </c>
      <c r="G49" s="10">
        <f>+F49-O49/5</f>
        <v>0</v>
      </c>
      <c r="H49" s="11">
        <f>G49*7%</f>
        <v>0</v>
      </c>
      <c r="I49" s="11">
        <f>G49+H49</f>
        <v>0</v>
      </c>
      <c r="J49" s="13"/>
      <c r="K49" s="7">
        <f>I49*J49</f>
        <v>0</v>
      </c>
      <c r="L49" s="10" t="s">
        <v>30</v>
      </c>
      <c r="M49" s="13"/>
      <c r="N49" s="17">
        <v>0.1</v>
      </c>
      <c r="P49" s="13">
        <v>185</v>
      </c>
      <c r="Q49" s="9">
        <f>N49*P49</f>
        <v>18.5</v>
      </c>
      <c r="R49" s="7">
        <f>G49*13</f>
        <v>0</v>
      </c>
      <c r="S49" s="7">
        <f>+R49+Q49+K49</f>
        <v>18.5</v>
      </c>
      <c r="U49" s="7" t="e">
        <f>T49/B49</f>
        <v>#DIV/0!</v>
      </c>
      <c r="X49" s="117" t="e">
        <f>U49*1.8</f>
        <v>#DIV/0!</v>
      </c>
      <c r="Z49" s="17">
        <f>Y49*8</f>
        <v>0</v>
      </c>
      <c r="AA49" s="17">
        <f>Y49*3.5</f>
        <v>0</v>
      </c>
      <c r="AB49" s="17">
        <f>Y49*0.9</f>
        <v>0</v>
      </c>
    </row>
    <row r="51" spans="1:28" s="17" customFormat="1" x14ac:dyDescent="0.25">
      <c r="A51" s="17">
        <v>17</v>
      </c>
      <c r="B51" s="17">
        <v>18</v>
      </c>
      <c r="C51" s="17">
        <v>1</v>
      </c>
      <c r="D51" s="17" t="s">
        <v>822</v>
      </c>
      <c r="E51" s="17" t="s">
        <v>1155</v>
      </c>
      <c r="F51" s="17">
        <v>1.33</v>
      </c>
      <c r="G51" s="10">
        <f>+F51-O51/5</f>
        <v>0.81</v>
      </c>
      <c r="H51" s="11">
        <f>G51*7%</f>
        <v>5.6700000000000007E-2</v>
      </c>
      <c r="I51" s="11">
        <f>G51+H51</f>
        <v>0.86670000000000003</v>
      </c>
      <c r="J51" s="17">
        <v>32</v>
      </c>
      <c r="K51" s="7">
        <f>I51*J51</f>
        <v>27.734400000000001</v>
      </c>
      <c r="L51" s="10" t="s">
        <v>1138</v>
      </c>
      <c r="M51" s="17">
        <v>1</v>
      </c>
      <c r="N51" s="17">
        <v>2.5</v>
      </c>
      <c r="O51" s="13">
        <v>2.6</v>
      </c>
      <c r="P51" s="13">
        <v>10</v>
      </c>
      <c r="Q51" s="9">
        <f>N51*P51</f>
        <v>25</v>
      </c>
      <c r="R51" s="7">
        <f>G51*13</f>
        <v>10.530000000000001</v>
      </c>
      <c r="S51" s="7">
        <f>+R51+Q51+K51</f>
        <v>63.264400000000002</v>
      </c>
      <c r="T51" s="7">
        <f>S51+S52</f>
        <v>81.764399999999995</v>
      </c>
      <c r="U51" s="7">
        <f>T51/C51</f>
        <v>81.764399999999995</v>
      </c>
      <c r="X51" s="117">
        <f>U51*2</f>
        <v>163.52879999999999</v>
      </c>
      <c r="Y51" s="17">
        <v>159</v>
      </c>
      <c r="Z51" s="17">
        <f>Y51*8</f>
        <v>1272</v>
      </c>
      <c r="AA51" s="17">
        <f>Y51*3.5</f>
        <v>556.5</v>
      </c>
      <c r="AB51" s="17">
        <f>Y51*0.9</f>
        <v>143.1</v>
      </c>
    </row>
    <row r="52" spans="1:28" s="17" customFormat="1" x14ac:dyDescent="0.25">
      <c r="E52" s="18" t="s">
        <v>1132</v>
      </c>
      <c r="G52" s="10">
        <f>+F52-O52/5</f>
        <v>0</v>
      </c>
      <c r="H52" s="11">
        <f>G52*7%</f>
        <v>0</v>
      </c>
      <c r="I52" s="11">
        <f>G52+H52</f>
        <v>0</v>
      </c>
      <c r="J52" s="13"/>
      <c r="K52" s="7">
        <f>I52*J52</f>
        <v>0</v>
      </c>
      <c r="L52" s="10" t="s">
        <v>30</v>
      </c>
      <c r="M52" s="13"/>
      <c r="N52" s="17">
        <v>0.1</v>
      </c>
      <c r="P52" s="13">
        <v>185</v>
      </c>
      <c r="Q52" s="9">
        <f>N52*P52</f>
        <v>18.5</v>
      </c>
      <c r="R52" s="7">
        <f>G52*13</f>
        <v>0</v>
      </c>
      <c r="S52" s="7">
        <f>+R52+Q52+K52</f>
        <v>18.5</v>
      </c>
      <c r="U52" s="7" t="e">
        <f>T52/B52</f>
        <v>#DIV/0!</v>
      </c>
      <c r="X52" s="117" t="e">
        <f>U52*1.8</f>
        <v>#DIV/0!</v>
      </c>
      <c r="Z52" s="17">
        <f>Y52*8</f>
        <v>0</v>
      </c>
      <c r="AA52" s="17">
        <f>Y52*3.5</f>
        <v>0</v>
      </c>
      <c r="AB52" s="17">
        <f>Y52*0.9</f>
        <v>0</v>
      </c>
    </row>
    <row r="54" spans="1:28" s="17" customFormat="1" x14ac:dyDescent="0.25">
      <c r="A54" s="17">
        <v>18</v>
      </c>
      <c r="B54" s="17">
        <v>18</v>
      </c>
      <c r="C54" s="17">
        <v>1</v>
      </c>
      <c r="D54" s="17" t="s">
        <v>822</v>
      </c>
      <c r="E54" s="17" t="s">
        <v>1156</v>
      </c>
      <c r="F54" s="17">
        <v>1.33</v>
      </c>
      <c r="G54" s="10">
        <f>+F54-O54/5</f>
        <v>0.81</v>
      </c>
      <c r="H54" s="11">
        <f>G54*7%</f>
        <v>5.6700000000000007E-2</v>
      </c>
      <c r="I54" s="11">
        <f>G54+H54</f>
        <v>0.86670000000000003</v>
      </c>
      <c r="J54" s="17">
        <v>32</v>
      </c>
      <c r="K54" s="7">
        <f>I54*J54</f>
        <v>27.734400000000001</v>
      </c>
      <c r="L54" s="10" t="s">
        <v>1140</v>
      </c>
      <c r="M54" s="17">
        <v>1</v>
      </c>
      <c r="N54" s="17">
        <v>2.5</v>
      </c>
      <c r="O54" s="13">
        <v>2.6</v>
      </c>
      <c r="P54" s="13">
        <v>10</v>
      </c>
      <c r="Q54" s="9">
        <f>N54*P54</f>
        <v>25</v>
      </c>
      <c r="R54" s="7">
        <f>G54*13</f>
        <v>10.530000000000001</v>
      </c>
      <c r="S54" s="7">
        <f>+R54+Q54+K54</f>
        <v>63.264400000000002</v>
      </c>
      <c r="T54" s="7">
        <f>S54+S55</f>
        <v>81.764399999999995</v>
      </c>
      <c r="U54" s="7">
        <f>T54/C54</f>
        <v>81.764399999999995</v>
      </c>
      <c r="X54" s="117">
        <f>U54*2</f>
        <v>163.52879999999999</v>
      </c>
      <c r="Y54" s="17">
        <v>159</v>
      </c>
      <c r="Z54" s="17">
        <f>Y54*8</f>
        <v>1272</v>
      </c>
      <c r="AA54" s="17">
        <f>Y54*3.5</f>
        <v>556.5</v>
      </c>
      <c r="AB54" s="17">
        <f>Y54*0.9</f>
        <v>143.1</v>
      </c>
    </row>
    <row r="55" spans="1:28" s="17" customFormat="1" x14ac:dyDescent="0.25">
      <c r="E55" s="18" t="s">
        <v>1135</v>
      </c>
      <c r="G55" s="10">
        <f>+F55-O55/5</f>
        <v>0</v>
      </c>
      <c r="H55" s="11">
        <f>G55*7%</f>
        <v>0</v>
      </c>
      <c r="I55" s="11">
        <f>G55+H55</f>
        <v>0</v>
      </c>
      <c r="J55" s="13"/>
      <c r="K55" s="7">
        <f>I55*J55</f>
        <v>0</v>
      </c>
      <c r="L55" s="10" t="s">
        <v>30</v>
      </c>
      <c r="M55" s="13"/>
      <c r="N55" s="17">
        <v>0.1</v>
      </c>
      <c r="P55" s="13">
        <v>185</v>
      </c>
      <c r="Q55" s="9">
        <f>N55*P55</f>
        <v>18.5</v>
      </c>
      <c r="R55" s="7">
        <f>G55*13</f>
        <v>0</v>
      </c>
      <c r="S55" s="7">
        <f>+R55+Q55+K55</f>
        <v>18.5</v>
      </c>
      <c r="U55" s="7" t="e">
        <f>T55/B55</f>
        <v>#DIV/0!</v>
      </c>
      <c r="X55" s="117" t="e">
        <f>U55*1.8</f>
        <v>#DIV/0!</v>
      </c>
      <c r="Z55" s="17">
        <f>Y55*8</f>
        <v>0</v>
      </c>
      <c r="AA55" s="17">
        <f>Y55*3.5</f>
        <v>0</v>
      </c>
      <c r="AB55" s="17">
        <f>Y55*0.9</f>
        <v>0</v>
      </c>
    </row>
    <row r="57" spans="1:28" s="17" customFormat="1" x14ac:dyDescent="0.25">
      <c r="A57" s="17">
        <v>19</v>
      </c>
      <c r="B57" s="17">
        <v>18</v>
      </c>
      <c r="C57" s="17">
        <v>1</v>
      </c>
      <c r="D57" s="17" t="s">
        <v>822</v>
      </c>
      <c r="E57" s="17" t="s">
        <v>1157</v>
      </c>
      <c r="F57" s="17">
        <v>1.33</v>
      </c>
      <c r="G57" s="10">
        <f>+F57-O57/5</f>
        <v>0.81</v>
      </c>
      <c r="H57" s="11">
        <f>G57*7%</f>
        <v>5.6700000000000007E-2</v>
      </c>
      <c r="I57" s="11">
        <f>G57+H57</f>
        <v>0.86670000000000003</v>
      </c>
      <c r="J57" s="17">
        <v>32</v>
      </c>
      <c r="K57" s="7">
        <f>I57*J57</f>
        <v>27.734400000000001</v>
      </c>
      <c r="L57" s="10" t="s">
        <v>893</v>
      </c>
      <c r="M57" s="17">
        <v>1</v>
      </c>
      <c r="N57" s="17">
        <v>2.5</v>
      </c>
      <c r="O57" s="13">
        <v>2.6</v>
      </c>
      <c r="P57" s="13">
        <v>10</v>
      </c>
      <c r="Q57" s="9">
        <f>N57*P57</f>
        <v>25</v>
      </c>
      <c r="R57" s="7">
        <f>G57*13</f>
        <v>10.530000000000001</v>
      </c>
      <c r="S57" s="7">
        <f>+R57+Q57+K57</f>
        <v>63.264400000000002</v>
      </c>
      <c r="T57" s="7">
        <f>S57+S58</f>
        <v>81.764399999999995</v>
      </c>
      <c r="U57" s="7">
        <f>T57/C57</f>
        <v>81.764399999999995</v>
      </c>
      <c r="X57" s="117">
        <f>U57*2</f>
        <v>163.52879999999999</v>
      </c>
      <c r="Y57" s="17">
        <v>159</v>
      </c>
      <c r="Z57" s="17">
        <f>Y57*8</f>
        <v>1272</v>
      </c>
      <c r="AA57" s="17">
        <f>Y57*3.5</f>
        <v>556.5</v>
      </c>
      <c r="AB57" s="17">
        <f>Y57*0.9</f>
        <v>143.1</v>
      </c>
    </row>
    <row r="58" spans="1:28" s="17" customFormat="1" x14ac:dyDescent="0.25">
      <c r="E58" s="18" t="s">
        <v>1137</v>
      </c>
      <c r="G58" s="10">
        <f>+F58-O58/5</f>
        <v>0</v>
      </c>
      <c r="H58" s="11">
        <f>G58*7%</f>
        <v>0</v>
      </c>
      <c r="I58" s="11">
        <f>G58+H58</f>
        <v>0</v>
      </c>
      <c r="J58" s="13"/>
      <c r="K58" s="7">
        <f>I58*J58</f>
        <v>0</v>
      </c>
      <c r="L58" s="10" t="s">
        <v>30</v>
      </c>
      <c r="M58" s="13"/>
      <c r="N58" s="17">
        <v>0.1</v>
      </c>
      <c r="P58" s="13">
        <v>185</v>
      </c>
      <c r="Q58" s="9">
        <f>N58*P58</f>
        <v>18.5</v>
      </c>
      <c r="R58" s="7">
        <f>G58*13</f>
        <v>0</v>
      </c>
      <c r="S58" s="7">
        <f>+R58+Q58+K58</f>
        <v>18.5</v>
      </c>
      <c r="U58" s="7" t="e">
        <f>T58/B58</f>
        <v>#DIV/0!</v>
      </c>
      <c r="X58" s="117" t="e">
        <f>U58*1.8</f>
        <v>#DIV/0!</v>
      </c>
      <c r="Z58" s="17">
        <f>Y58*8</f>
        <v>0</v>
      </c>
      <c r="AA58" s="17">
        <f>Y58*3.5</f>
        <v>0</v>
      </c>
      <c r="AB58" s="17">
        <f>Y58*0.9</f>
        <v>0</v>
      </c>
    </row>
    <row r="60" spans="1:28" s="17" customFormat="1" x14ac:dyDescent="0.25">
      <c r="A60" s="17">
        <v>20</v>
      </c>
      <c r="B60" s="17">
        <v>18</v>
      </c>
      <c r="C60" s="17">
        <v>1</v>
      </c>
      <c r="D60" s="17" t="s">
        <v>822</v>
      </c>
      <c r="E60" s="17" t="s">
        <v>1158</v>
      </c>
      <c r="F60" s="17">
        <v>1.33</v>
      </c>
      <c r="G60" s="10">
        <f>+F60-O60/5</f>
        <v>0.81</v>
      </c>
      <c r="H60" s="11">
        <f>G60*7%</f>
        <v>5.6700000000000007E-2</v>
      </c>
      <c r="I60" s="11">
        <f>G60+H60</f>
        <v>0.86670000000000003</v>
      </c>
      <c r="J60" s="17">
        <v>32</v>
      </c>
      <c r="K60" s="7">
        <f>I60*J60</f>
        <v>27.734400000000001</v>
      </c>
      <c r="L60" s="10" t="s">
        <v>1143</v>
      </c>
      <c r="M60" s="17">
        <v>1</v>
      </c>
      <c r="N60" s="17">
        <v>2.5</v>
      </c>
      <c r="O60" s="13">
        <v>2.6</v>
      </c>
      <c r="P60" s="13">
        <v>10</v>
      </c>
      <c r="Q60" s="9">
        <f>N60*P60</f>
        <v>25</v>
      </c>
      <c r="R60" s="7">
        <f>G60*13</f>
        <v>10.530000000000001</v>
      </c>
      <c r="S60" s="7">
        <f>+R60+Q60+K60</f>
        <v>63.264400000000002</v>
      </c>
      <c r="T60" s="7">
        <f>S60+S61</f>
        <v>81.764399999999995</v>
      </c>
      <c r="U60" s="7">
        <f>T60/C60</f>
        <v>81.764399999999995</v>
      </c>
      <c r="X60" s="117">
        <f>U60*2</f>
        <v>163.52879999999999</v>
      </c>
      <c r="Y60" s="17">
        <v>159</v>
      </c>
      <c r="Z60" s="17">
        <f>Y60*8</f>
        <v>1272</v>
      </c>
      <c r="AA60" s="17">
        <f>Y60*3.5</f>
        <v>556.5</v>
      </c>
      <c r="AB60" s="17">
        <f>Y60*0.9</f>
        <v>143.1</v>
      </c>
    </row>
    <row r="61" spans="1:28" s="17" customFormat="1" x14ac:dyDescent="0.25">
      <c r="E61" s="18" t="s">
        <v>1142</v>
      </c>
      <c r="G61" s="10">
        <f>+F61-O61/5</f>
        <v>0</v>
      </c>
      <c r="H61" s="11">
        <f>G61*7%</f>
        <v>0</v>
      </c>
      <c r="I61" s="11">
        <f>G61+H61</f>
        <v>0</v>
      </c>
      <c r="J61" s="13"/>
      <c r="K61" s="7">
        <f>I61*J61</f>
        <v>0</v>
      </c>
      <c r="L61" s="10" t="s">
        <v>30</v>
      </c>
      <c r="M61" s="13"/>
      <c r="N61" s="17">
        <v>0.1</v>
      </c>
      <c r="P61" s="13">
        <v>185</v>
      </c>
      <c r="Q61" s="9">
        <f>N61*P61</f>
        <v>18.5</v>
      </c>
      <c r="R61" s="7">
        <f>G61*13</f>
        <v>0</v>
      </c>
      <c r="S61" s="7">
        <f>+R61+Q61+K61</f>
        <v>18.5</v>
      </c>
      <c r="U61" s="7" t="e">
        <f>T61/B61</f>
        <v>#DIV/0!</v>
      </c>
      <c r="X61" s="117" t="e">
        <f>U61*1.8</f>
        <v>#DIV/0!</v>
      </c>
      <c r="Z61" s="17">
        <f>Y61*8</f>
        <v>0</v>
      </c>
      <c r="AA61" s="17">
        <f>Y61*3.5</f>
        <v>0</v>
      </c>
      <c r="AB61" s="17">
        <f>Y61*0.9</f>
        <v>0</v>
      </c>
    </row>
    <row r="63" spans="1:28" s="16" customFormat="1" x14ac:dyDescent="0.25">
      <c r="A63" s="16">
        <v>21</v>
      </c>
      <c r="B63" s="16">
        <v>14</v>
      </c>
      <c r="C63" s="16">
        <v>1</v>
      </c>
      <c r="D63" s="16" t="s">
        <v>822</v>
      </c>
      <c r="E63" s="16" t="s">
        <v>1159</v>
      </c>
      <c r="F63" s="16">
        <v>1.47</v>
      </c>
      <c r="G63" s="72">
        <f>+F63-O63/5</f>
        <v>1.26</v>
      </c>
      <c r="H63" s="73">
        <f>G63*7%</f>
        <v>8.8200000000000014E-2</v>
      </c>
      <c r="I63" s="73">
        <f>G63+H63</f>
        <v>1.3482000000000001</v>
      </c>
      <c r="J63" s="16">
        <v>27</v>
      </c>
      <c r="K63" s="74">
        <f>I63*J63</f>
        <v>36.401400000000002</v>
      </c>
      <c r="L63" s="72" t="s">
        <v>1139</v>
      </c>
      <c r="M63" s="16">
        <v>1</v>
      </c>
      <c r="N63" s="16">
        <v>0.65</v>
      </c>
      <c r="O63" s="75">
        <v>1.05</v>
      </c>
      <c r="P63" s="75">
        <v>10</v>
      </c>
      <c r="Q63" s="76">
        <f>N63*P63</f>
        <v>6.5</v>
      </c>
      <c r="R63" s="74">
        <f>G63*13</f>
        <v>16.38</v>
      </c>
      <c r="S63" s="74">
        <f>+R63+Q63+K63</f>
        <v>59.281400000000005</v>
      </c>
      <c r="T63" s="74">
        <f>S63+S64</f>
        <v>133.28140000000002</v>
      </c>
      <c r="U63" s="74">
        <f>T63/C63</f>
        <v>133.28140000000002</v>
      </c>
      <c r="X63" s="123">
        <f>U63*1.8</f>
        <v>239.90652000000003</v>
      </c>
      <c r="Y63" s="16">
        <v>239</v>
      </c>
      <c r="Z63" s="16">
        <f>Y63*8</f>
        <v>1912</v>
      </c>
      <c r="AA63" s="16">
        <f>Y63*3.5</f>
        <v>836.5</v>
      </c>
      <c r="AB63" s="16">
        <f>Y63*0.9</f>
        <v>215.1</v>
      </c>
    </row>
    <row r="64" spans="1:28" s="17" customFormat="1" x14ac:dyDescent="0.25">
      <c r="E64" s="18" t="s">
        <v>1131</v>
      </c>
      <c r="G64" s="10">
        <f>+F64-O64/5</f>
        <v>0</v>
      </c>
      <c r="H64" s="11">
        <f>G64*7%</f>
        <v>0</v>
      </c>
      <c r="I64" s="11">
        <f>G64+H64</f>
        <v>0</v>
      </c>
      <c r="J64" s="13"/>
      <c r="K64" s="7">
        <f>I64*J64</f>
        <v>0</v>
      </c>
      <c r="L64" s="10" t="s">
        <v>30</v>
      </c>
      <c r="M64" s="13"/>
      <c r="N64" s="17">
        <v>0.4</v>
      </c>
      <c r="P64" s="13">
        <v>185</v>
      </c>
      <c r="Q64" s="9">
        <f>N64*P64</f>
        <v>74</v>
      </c>
      <c r="R64" s="7">
        <f>G64*13</f>
        <v>0</v>
      </c>
      <c r="S64" s="7">
        <f>+R64+Q64+K64</f>
        <v>74</v>
      </c>
      <c r="U64" s="7" t="e">
        <f>T64/B64</f>
        <v>#DIV/0!</v>
      </c>
      <c r="X64" s="117" t="e">
        <f>U64*1.8</f>
        <v>#DIV/0!</v>
      </c>
      <c r="Z64" s="17">
        <f>Y64*8</f>
        <v>0</v>
      </c>
      <c r="AA64" s="17">
        <f>Y64*3.5</f>
        <v>0</v>
      </c>
      <c r="AB64" s="17">
        <f>Y64*0.9</f>
        <v>0</v>
      </c>
    </row>
    <row r="66" spans="1:28" s="17" customFormat="1" x14ac:dyDescent="0.25">
      <c r="A66" s="17">
        <v>22</v>
      </c>
      <c r="B66" s="17">
        <v>14</v>
      </c>
      <c r="C66" s="17">
        <v>1</v>
      </c>
      <c r="D66" s="17" t="s">
        <v>822</v>
      </c>
      <c r="E66" s="17" t="s">
        <v>1160</v>
      </c>
      <c r="F66" s="17">
        <v>1.47</v>
      </c>
      <c r="G66" s="10">
        <f>+F66-O66/5</f>
        <v>1.26</v>
      </c>
      <c r="H66" s="11">
        <f>G66*7%</f>
        <v>8.8200000000000014E-2</v>
      </c>
      <c r="I66" s="11">
        <f>G66+H66</f>
        <v>1.3482000000000001</v>
      </c>
      <c r="J66" s="17">
        <v>27</v>
      </c>
      <c r="K66" s="7">
        <f>I66*J66</f>
        <v>36.401400000000002</v>
      </c>
      <c r="L66" s="10" t="s">
        <v>1138</v>
      </c>
      <c r="M66" s="17">
        <v>1</v>
      </c>
      <c r="N66" s="17">
        <v>0.65</v>
      </c>
      <c r="O66" s="13">
        <v>1.05</v>
      </c>
      <c r="P66" s="13">
        <v>10</v>
      </c>
      <c r="Q66" s="9">
        <f>N66*P66</f>
        <v>6.5</v>
      </c>
      <c r="R66" s="7">
        <f>G66*13</f>
        <v>16.38</v>
      </c>
      <c r="S66" s="7">
        <f>+R66+Q66+K66</f>
        <v>59.281400000000005</v>
      </c>
      <c r="T66" s="7">
        <f>S66+S67</f>
        <v>133.28140000000002</v>
      </c>
      <c r="U66" s="7">
        <f>T66/C66</f>
        <v>133.28140000000002</v>
      </c>
      <c r="X66" s="117">
        <f>U66*1.8</f>
        <v>239.90652000000003</v>
      </c>
      <c r="Y66" s="17">
        <v>239</v>
      </c>
      <c r="Z66" s="17">
        <f>Y66*8</f>
        <v>1912</v>
      </c>
      <c r="AA66" s="17">
        <f>Y66*3.5</f>
        <v>836.5</v>
      </c>
      <c r="AB66" s="17">
        <f>Y66*0.9</f>
        <v>215.1</v>
      </c>
    </row>
    <row r="67" spans="1:28" s="17" customFormat="1" x14ac:dyDescent="0.25">
      <c r="E67" s="18" t="s">
        <v>1132</v>
      </c>
      <c r="G67" s="10">
        <f>+F67-O67/5</f>
        <v>0</v>
      </c>
      <c r="H67" s="11">
        <f>G67*7%</f>
        <v>0</v>
      </c>
      <c r="I67" s="11">
        <f>G67+H67</f>
        <v>0</v>
      </c>
      <c r="J67" s="13"/>
      <c r="K67" s="7">
        <f>I67*J67</f>
        <v>0</v>
      </c>
      <c r="L67" s="10" t="s">
        <v>30</v>
      </c>
      <c r="M67" s="13"/>
      <c r="N67" s="17">
        <v>0.4</v>
      </c>
      <c r="P67" s="13">
        <v>185</v>
      </c>
      <c r="Q67" s="9">
        <f>N67*P67</f>
        <v>74</v>
      </c>
      <c r="R67" s="7">
        <f>G67*13</f>
        <v>0</v>
      </c>
      <c r="S67" s="7">
        <f>+R67+Q67+K67</f>
        <v>74</v>
      </c>
      <c r="U67" s="7" t="e">
        <f>T67/B67</f>
        <v>#DIV/0!</v>
      </c>
      <c r="X67" s="117" t="e">
        <f>U67*1.8</f>
        <v>#DIV/0!</v>
      </c>
      <c r="Z67" s="17">
        <f>Y67*8</f>
        <v>0</v>
      </c>
      <c r="AA67" s="17">
        <f>Y67*3.5</f>
        <v>0</v>
      </c>
      <c r="AB67" s="17">
        <f>Y67*0.9</f>
        <v>0</v>
      </c>
    </row>
    <row r="69" spans="1:28" s="17" customFormat="1" x14ac:dyDescent="0.25">
      <c r="A69" s="17">
        <v>23</v>
      </c>
      <c r="B69" s="17">
        <v>14</v>
      </c>
      <c r="C69" s="17">
        <v>1</v>
      </c>
      <c r="D69" s="17" t="s">
        <v>822</v>
      </c>
      <c r="E69" s="17" t="s">
        <v>1161</v>
      </c>
      <c r="F69" s="17">
        <v>1.47</v>
      </c>
      <c r="G69" s="10">
        <f>+F69-O69/5</f>
        <v>1.26</v>
      </c>
      <c r="H69" s="11">
        <f>G69*7%</f>
        <v>8.8200000000000014E-2</v>
      </c>
      <c r="I69" s="11">
        <f>G69+H69</f>
        <v>1.3482000000000001</v>
      </c>
      <c r="J69" s="17">
        <v>27</v>
      </c>
      <c r="K69" s="7">
        <f>I69*J69</f>
        <v>36.401400000000002</v>
      </c>
      <c r="L69" s="10" t="s">
        <v>1140</v>
      </c>
      <c r="M69" s="17">
        <v>1</v>
      </c>
      <c r="N69" s="17">
        <v>0.65</v>
      </c>
      <c r="O69" s="13">
        <v>1.05</v>
      </c>
      <c r="P69" s="13">
        <v>10</v>
      </c>
      <c r="Q69" s="9">
        <f>N69*P69</f>
        <v>6.5</v>
      </c>
      <c r="R69" s="7">
        <f>G69*13</f>
        <v>16.38</v>
      </c>
      <c r="S69" s="7">
        <f>+R69+Q69+K69</f>
        <v>59.281400000000005</v>
      </c>
      <c r="T69" s="7">
        <f>S69+S70</f>
        <v>133.28140000000002</v>
      </c>
      <c r="U69" s="7">
        <f>T69/C69</f>
        <v>133.28140000000002</v>
      </c>
      <c r="X69" s="117">
        <f>U69*1.8</f>
        <v>239.90652000000003</v>
      </c>
      <c r="Y69" s="17">
        <v>239</v>
      </c>
      <c r="Z69" s="17">
        <f>Y69*8</f>
        <v>1912</v>
      </c>
      <c r="AA69" s="17">
        <f>Y69*3.5</f>
        <v>836.5</v>
      </c>
      <c r="AB69" s="17">
        <f>Y69*0.9</f>
        <v>215.1</v>
      </c>
    </row>
    <row r="70" spans="1:28" s="17" customFormat="1" x14ac:dyDescent="0.25">
      <c r="E70" s="18" t="s">
        <v>1135</v>
      </c>
      <c r="G70" s="10">
        <f>+F70-O70/5</f>
        <v>0</v>
      </c>
      <c r="H70" s="11">
        <f>G70*7%</f>
        <v>0</v>
      </c>
      <c r="I70" s="11">
        <f>G70+H70</f>
        <v>0</v>
      </c>
      <c r="J70" s="13"/>
      <c r="K70" s="7">
        <f>I70*J70</f>
        <v>0</v>
      </c>
      <c r="L70" s="10" t="s">
        <v>30</v>
      </c>
      <c r="M70" s="13"/>
      <c r="N70" s="17">
        <v>0.4</v>
      </c>
      <c r="P70" s="13">
        <v>185</v>
      </c>
      <c r="Q70" s="9">
        <f>N70*P70</f>
        <v>74</v>
      </c>
      <c r="R70" s="7">
        <f>G70*13</f>
        <v>0</v>
      </c>
      <c r="S70" s="7">
        <f>+R70+Q70+K70</f>
        <v>74</v>
      </c>
      <c r="U70" s="7" t="e">
        <f>T70/B70</f>
        <v>#DIV/0!</v>
      </c>
      <c r="X70" s="117" t="e">
        <f>U70*1.8</f>
        <v>#DIV/0!</v>
      </c>
      <c r="Z70" s="17">
        <f>Y70*8</f>
        <v>0</v>
      </c>
      <c r="AA70" s="17">
        <f>Y70*3.5</f>
        <v>0</v>
      </c>
      <c r="AB70" s="17">
        <f>Y70*0.9</f>
        <v>0</v>
      </c>
    </row>
    <row r="72" spans="1:28" s="17" customFormat="1" x14ac:dyDescent="0.25">
      <c r="A72" s="17">
        <v>24</v>
      </c>
      <c r="B72" s="17">
        <v>14</v>
      </c>
      <c r="C72" s="17">
        <v>1</v>
      </c>
      <c r="D72" s="17" t="s">
        <v>822</v>
      </c>
      <c r="E72" s="17" t="s">
        <v>1162</v>
      </c>
      <c r="F72" s="17">
        <v>1.47</v>
      </c>
      <c r="G72" s="10">
        <f>+F72-O72/5</f>
        <v>1.26</v>
      </c>
      <c r="H72" s="11">
        <f>G72*7%</f>
        <v>8.8200000000000014E-2</v>
      </c>
      <c r="I72" s="11">
        <f>G72+H72</f>
        <v>1.3482000000000001</v>
      </c>
      <c r="J72" s="17">
        <v>27</v>
      </c>
      <c r="K72" s="7">
        <f>I72*J72</f>
        <v>36.401400000000002</v>
      </c>
      <c r="L72" s="10" t="s">
        <v>893</v>
      </c>
      <c r="M72" s="17">
        <v>1</v>
      </c>
      <c r="N72" s="17">
        <v>0.65</v>
      </c>
      <c r="O72" s="13">
        <v>1.05</v>
      </c>
      <c r="P72" s="13">
        <v>10</v>
      </c>
      <c r="Q72" s="9">
        <f>N72*P72</f>
        <v>6.5</v>
      </c>
      <c r="R72" s="7">
        <f>G72*13</f>
        <v>16.38</v>
      </c>
      <c r="S72" s="7">
        <f>+R72+Q72+K72</f>
        <v>59.281400000000005</v>
      </c>
      <c r="T72" s="7">
        <f>S72+S73</f>
        <v>133.28140000000002</v>
      </c>
      <c r="U72" s="7">
        <f>T72/C72</f>
        <v>133.28140000000002</v>
      </c>
      <c r="X72" s="117">
        <f>U72*1.8</f>
        <v>239.90652000000003</v>
      </c>
      <c r="Y72" s="17">
        <v>239</v>
      </c>
      <c r="Z72" s="17">
        <f>Y72*8</f>
        <v>1912</v>
      </c>
      <c r="AA72" s="17">
        <f>Y72*3.5</f>
        <v>836.5</v>
      </c>
      <c r="AB72" s="17">
        <f>Y72*0.9</f>
        <v>215.1</v>
      </c>
    </row>
    <row r="73" spans="1:28" s="17" customFormat="1" x14ac:dyDescent="0.25">
      <c r="E73" s="18" t="s">
        <v>1137</v>
      </c>
      <c r="G73" s="10">
        <f>+F73-O73/5</f>
        <v>0</v>
      </c>
      <c r="H73" s="11">
        <f>G73*7%</f>
        <v>0</v>
      </c>
      <c r="I73" s="11">
        <f>G73+H73</f>
        <v>0</v>
      </c>
      <c r="J73" s="13"/>
      <c r="K73" s="7">
        <f>I73*J73</f>
        <v>0</v>
      </c>
      <c r="L73" s="10" t="s">
        <v>30</v>
      </c>
      <c r="M73" s="13"/>
      <c r="N73" s="17">
        <v>0.4</v>
      </c>
      <c r="P73" s="13">
        <v>185</v>
      </c>
      <c r="Q73" s="9">
        <f>N73*P73</f>
        <v>74</v>
      </c>
      <c r="R73" s="7">
        <f>G73*13</f>
        <v>0</v>
      </c>
      <c r="S73" s="7">
        <f>+R73+Q73+K73</f>
        <v>74</v>
      </c>
      <c r="U73" s="7" t="e">
        <f>T73/B73</f>
        <v>#DIV/0!</v>
      </c>
      <c r="X73" s="117" t="e">
        <f>U73*1.8</f>
        <v>#DIV/0!</v>
      </c>
      <c r="Z73" s="17">
        <f>Y73*8</f>
        <v>0</v>
      </c>
      <c r="AA73" s="17">
        <f>Y73*3.5</f>
        <v>0</v>
      </c>
      <c r="AB73" s="17">
        <f>Y73*0.9</f>
        <v>0</v>
      </c>
    </row>
    <row r="75" spans="1:28" s="17" customFormat="1" x14ac:dyDescent="0.25">
      <c r="A75" s="17">
        <v>25</v>
      </c>
      <c r="B75" s="17">
        <v>14</v>
      </c>
      <c r="C75" s="17">
        <v>1</v>
      </c>
      <c r="D75" s="17" t="s">
        <v>822</v>
      </c>
      <c r="E75" s="17" t="s">
        <v>1163</v>
      </c>
      <c r="F75" s="17">
        <v>1.47</v>
      </c>
      <c r="G75" s="10">
        <f>+F75-O75/5</f>
        <v>1.26</v>
      </c>
      <c r="H75" s="11">
        <f>G75*7%</f>
        <v>8.8200000000000014E-2</v>
      </c>
      <c r="I75" s="11">
        <f>G75+H75</f>
        <v>1.3482000000000001</v>
      </c>
      <c r="J75" s="17">
        <v>27</v>
      </c>
      <c r="K75" s="7">
        <f>I75*J75</f>
        <v>36.401400000000002</v>
      </c>
      <c r="L75" s="10" t="s">
        <v>1143</v>
      </c>
      <c r="M75" s="17">
        <v>1</v>
      </c>
      <c r="N75" s="17">
        <v>0.65</v>
      </c>
      <c r="O75" s="13">
        <v>1.05</v>
      </c>
      <c r="P75" s="13">
        <v>10</v>
      </c>
      <c r="Q75" s="9">
        <f>N75*P75</f>
        <v>6.5</v>
      </c>
      <c r="R75" s="7">
        <f>G75*13</f>
        <v>16.38</v>
      </c>
      <c r="S75" s="7">
        <f>+R75+Q75+K75</f>
        <v>59.281400000000005</v>
      </c>
      <c r="T75" s="7">
        <f>S75+S76</f>
        <v>133.28140000000002</v>
      </c>
      <c r="U75" s="7">
        <f>T75/C75</f>
        <v>133.28140000000002</v>
      </c>
      <c r="X75" s="117">
        <f>U75*1.8</f>
        <v>239.90652000000003</v>
      </c>
      <c r="Y75" s="17">
        <v>239</v>
      </c>
      <c r="Z75" s="17">
        <f>Y75*8</f>
        <v>1912</v>
      </c>
      <c r="AA75" s="17">
        <f>Y75*3.5</f>
        <v>836.5</v>
      </c>
      <c r="AB75" s="17">
        <f>Y75*0.9</f>
        <v>215.1</v>
      </c>
    </row>
    <row r="76" spans="1:28" s="17" customFormat="1" x14ac:dyDescent="0.25">
      <c r="E76" s="18" t="s">
        <v>1142</v>
      </c>
      <c r="G76" s="10">
        <f>+F76-O76/5</f>
        <v>0</v>
      </c>
      <c r="H76" s="11">
        <f>G76*7%</f>
        <v>0</v>
      </c>
      <c r="I76" s="11">
        <f>G76+H76</f>
        <v>0</v>
      </c>
      <c r="J76" s="13"/>
      <c r="K76" s="7">
        <f>I76*J76</f>
        <v>0</v>
      </c>
      <c r="L76" s="10" t="s">
        <v>30</v>
      </c>
      <c r="M76" s="13"/>
      <c r="N76" s="17">
        <v>0.4</v>
      </c>
      <c r="P76" s="13">
        <v>185</v>
      </c>
      <c r="Q76" s="9">
        <f>N76*P76</f>
        <v>74</v>
      </c>
      <c r="R76" s="7">
        <f>G76*13</f>
        <v>0</v>
      </c>
      <c r="S76" s="7">
        <f>+R76+Q76+K76</f>
        <v>74</v>
      </c>
      <c r="U76" s="7" t="e">
        <f>T76/B76</f>
        <v>#DIV/0!</v>
      </c>
      <c r="X76" s="117" t="e">
        <f>U76*1.8</f>
        <v>#DIV/0!</v>
      </c>
      <c r="Z76" s="17">
        <f>Y76*8</f>
        <v>0</v>
      </c>
      <c r="AA76" s="17">
        <f>Y76*3.5</f>
        <v>0</v>
      </c>
      <c r="AB76" s="17">
        <f>Y76*0.9</f>
        <v>0</v>
      </c>
    </row>
    <row r="78" spans="1:28" s="16" customFormat="1" x14ac:dyDescent="0.25">
      <c r="A78" s="16">
        <v>26</v>
      </c>
      <c r="B78" s="16">
        <v>14</v>
      </c>
      <c r="C78" s="16">
        <v>1</v>
      </c>
      <c r="D78" s="16" t="s">
        <v>822</v>
      </c>
      <c r="E78" s="16" t="s">
        <v>1164</v>
      </c>
      <c r="F78" s="16">
        <v>1.28</v>
      </c>
      <c r="G78" s="72">
        <f>+F78-O78/5</f>
        <v>1.05</v>
      </c>
      <c r="H78" s="73">
        <f>G78*7%</f>
        <v>7.350000000000001E-2</v>
      </c>
      <c r="I78" s="73">
        <f>G78+H78</f>
        <v>1.1234999999999999</v>
      </c>
      <c r="J78" s="16">
        <v>27</v>
      </c>
      <c r="K78" s="74">
        <f>I78*J78</f>
        <v>30.334499999999998</v>
      </c>
      <c r="L78" s="72" t="s">
        <v>1139</v>
      </c>
      <c r="M78" s="16">
        <v>1</v>
      </c>
      <c r="N78" s="16">
        <v>0.75</v>
      </c>
      <c r="O78" s="75">
        <v>1.1499999999999999</v>
      </c>
      <c r="P78" s="75">
        <v>10</v>
      </c>
      <c r="Q78" s="76">
        <f>N78*P78</f>
        <v>7.5</v>
      </c>
      <c r="R78" s="74">
        <f>G78*13</f>
        <v>13.65</v>
      </c>
      <c r="S78" s="74">
        <f>+R78+Q78+K78</f>
        <v>51.484499999999997</v>
      </c>
      <c r="T78" s="74">
        <f>S78+S79</f>
        <v>125.4845</v>
      </c>
      <c r="U78" s="74">
        <f>T78/C78</f>
        <v>125.4845</v>
      </c>
      <c r="X78" s="123">
        <f>U78*1.8</f>
        <v>225.87209999999999</v>
      </c>
      <c r="Y78" s="16">
        <v>229</v>
      </c>
      <c r="Z78" s="16">
        <f>Y78*8</f>
        <v>1832</v>
      </c>
      <c r="AA78" s="16">
        <f>Y78*3.5</f>
        <v>801.5</v>
      </c>
      <c r="AB78" s="16">
        <f>Y78*0.9</f>
        <v>206.1</v>
      </c>
    </row>
    <row r="79" spans="1:28" s="17" customFormat="1" x14ac:dyDescent="0.25">
      <c r="E79" s="18" t="s">
        <v>1131</v>
      </c>
      <c r="G79" s="10">
        <f>+F79-O79/5</f>
        <v>0</v>
      </c>
      <c r="H79" s="11">
        <f>G79*7%</f>
        <v>0</v>
      </c>
      <c r="I79" s="11">
        <f>G79+H79</f>
        <v>0</v>
      </c>
      <c r="J79" s="13"/>
      <c r="K79" s="7">
        <f>I79*J79</f>
        <v>0</v>
      </c>
      <c r="L79" s="10" t="s">
        <v>30</v>
      </c>
      <c r="M79" s="13"/>
      <c r="N79" s="17">
        <v>0.4</v>
      </c>
      <c r="P79" s="13">
        <v>185</v>
      </c>
      <c r="Q79" s="9">
        <f>N79*P79</f>
        <v>74</v>
      </c>
      <c r="R79" s="7">
        <f>G79*13</f>
        <v>0</v>
      </c>
      <c r="S79" s="7">
        <f>+R79+Q79+K79</f>
        <v>74</v>
      </c>
      <c r="U79" s="7" t="e">
        <f>T79/B79</f>
        <v>#DIV/0!</v>
      </c>
      <c r="X79" s="117" t="e">
        <f>U79*1.8</f>
        <v>#DIV/0!</v>
      </c>
      <c r="Z79" s="17">
        <f>Y79*8</f>
        <v>0</v>
      </c>
      <c r="AA79" s="17">
        <f>Y79*3.5</f>
        <v>0</v>
      </c>
      <c r="AB79" s="17">
        <f>Y79*0.9</f>
        <v>0</v>
      </c>
    </row>
    <row r="81" spans="1:28" s="17" customFormat="1" x14ac:dyDescent="0.25">
      <c r="A81" s="17">
        <v>27</v>
      </c>
      <c r="B81" s="17">
        <v>14</v>
      </c>
      <c r="C81" s="17">
        <v>1</v>
      </c>
      <c r="D81" s="17" t="s">
        <v>822</v>
      </c>
      <c r="E81" s="17" t="s">
        <v>1165</v>
      </c>
      <c r="F81" s="17">
        <v>1.28</v>
      </c>
      <c r="G81" s="10">
        <f>+F81-O81/5</f>
        <v>1.05</v>
      </c>
      <c r="H81" s="11">
        <f>G81*7%</f>
        <v>7.350000000000001E-2</v>
      </c>
      <c r="I81" s="11">
        <f>G81+H81</f>
        <v>1.1234999999999999</v>
      </c>
      <c r="J81" s="17">
        <v>27</v>
      </c>
      <c r="K81" s="7">
        <f>I81*J81</f>
        <v>30.334499999999998</v>
      </c>
      <c r="L81" s="10" t="s">
        <v>1138</v>
      </c>
      <c r="M81" s="17">
        <v>1</v>
      </c>
      <c r="N81" s="17">
        <v>0.75</v>
      </c>
      <c r="O81" s="13">
        <v>1.1499999999999999</v>
      </c>
      <c r="P81" s="13">
        <v>10</v>
      </c>
      <c r="Q81" s="9">
        <f>N81*P81</f>
        <v>7.5</v>
      </c>
      <c r="R81" s="7">
        <f>G81*13</f>
        <v>13.65</v>
      </c>
      <c r="S81" s="7">
        <f>+R81+Q81+K81</f>
        <v>51.484499999999997</v>
      </c>
      <c r="T81" s="7">
        <f>S81+S82</f>
        <v>125.4845</v>
      </c>
      <c r="U81" s="7">
        <f>T81/C81</f>
        <v>125.4845</v>
      </c>
      <c r="X81" s="117">
        <f>U81*1.8</f>
        <v>225.87209999999999</v>
      </c>
      <c r="Y81" s="17">
        <v>229</v>
      </c>
      <c r="Z81" s="17">
        <f>Y81*8</f>
        <v>1832</v>
      </c>
      <c r="AA81" s="17">
        <f>Y81*3.5</f>
        <v>801.5</v>
      </c>
      <c r="AB81" s="17">
        <f>Y81*0.9</f>
        <v>206.1</v>
      </c>
    </row>
    <row r="82" spans="1:28" s="17" customFormat="1" x14ac:dyDescent="0.25">
      <c r="E82" s="18" t="s">
        <v>1132</v>
      </c>
      <c r="G82" s="10">
        <f>+F82-O82/5</f>
        <v>0</v>
      </c>
      <c r="H82" s="11">
        <f>G82*7%</f>
        <v>0</v>
      </c>
      <c r="I82" s="11">
        <f>G82+H82</f>
        <v>0</v>
      </c>
      <c r="J82" s="13"/>
      <c r="K82" s="7">
        <f>I82*J82</f>
        <v>0</v>
      </c>
      <c r="L82" s="10" t="s">
        <v>30</v>
      </c>
      <c r="M82" s="13"/>
      <c r="N82" s="17">
        <v>0.4</v>
      </c>
      <c r="P82" s="13">
        <v>185</v>
      </c>
      <c r="Q82" s="9">
        <f>N82*P82</f>
        <v>74</v>
      </c>
      <c r="R82" s="7">
        <f>G82*13</f>
        <v>0</v>
      </c>
      <c r="S82" s="7">
        <f>+R82+Q82+K82</f>
        <v>74</v>
      </c>
      <c r="U82" s="7" t="e">
        <f>T82/B82</f>
        <v>#DIV/0!</v>
      </c>
      <c r="X82" s="117" t="e">
        <f>U82*1.8</f>
        <v>#DIV/0!</v>
      </c>
      <c r="Z82" s="17">
        <f>Y82*8</f>
        <v>0</v>
      </c>
      <c r="AA82" s="17">
        <f>Y82*3.5</f>
        <v>0</v>
      </c>
      <c r="AB82" s="17">
        <f>Y82*0.9</f>
        <v>0</v>
      </c>
    </row>
    <row r="84" spans="1:28" s="17" customFormat="1" x14ac:dyDescent="0.25">
      <c r="A84" s="17">
        <v>28</v>
      </c>
      <c r="B84" s="17">
        <v>14</v>
      </c>
      <c r="C84" s="17">
        <v>1</v>
      </c>
      <c r="D84" s="17" t="s">
        <v>822</v>
      </c>
      <c r="E84" s="17" t="s">
        <v>1166</v>
      </c>
      <c r="F84" s="17">
        <v>1.28</v>
      </c>
      <c r="G84" s="10">
        <f>+F84-O84/5</f>
        <v>1.05</v>
      </c>
      <c r="H84" s="11">
        <f>G84*7%</f>
        <v>7.350000000000001E-2</v>
      </c>
      <c r="I84" s="11">
        <f>G84+H84</f>
        <v>1.1234999999999999</v>
      </c>
      <c r="J84" s="17">
        <v>27</v>
      </c>
      <c r="K84" s="7">
        <f>I84*J84</f>
        <v>30.334499999999998</v>
      </c>
      <c r="L84" s="10" t="s">
        <v>1140</v>
      </c>
      <c r="M84" s="17">
        <v>1</v>
      </c>
      <c r="N84" s="17">
        <v>0.75</v>
      </c>
      <c r="O84" s="13">
        <v>1.1499999999999999</v>
      </c>
      <c r="P84" s="13">
        <v>10</v>
      </c>
      <c r="Q84" s="9">
        <f>N84*P84</f>
        <v>7.5</v>
      </c>
      <c r="R84" s="7">
        <f>G84*13</f>
        <v>13.65</v>
      </c>
      <c r="S84" s="7">
        <f>+R84+Q84+K84</f>
        <v>51.484499999999997</v>
      </c>
      <c r="T84" s="7">
        <f>S84+S85</f>
        <v>125.4845</v>
      </c>
      <c r="U84" s="7">
        <f>T84/C84</f>
        <v>125.4845</v>
      </c>
      <c r="X84" s="117">
        <f>U84*1.8</f>
        <v>225.87209999999999</v>
      </c>
      <c r="Y84" s="17">
        <v>229</v>
      </c>
      <c r="Z84" s="17">
        <f>Y84*8</f>
        <v>1832</v>
      </c>
      <c r="AA84" s="17">
        <f>Y84*3.5</f>
        <v>801.5</v>
      </c>
      <c r="AB84" s="17">
        <f>Y84*0.9</f>
        <v>206.1</v>
      </c>
    </row>
    <row r="85" spans="1:28" s="17" customFormat="1" x14ac:dyDescent="0.25">
      <c r="E85" s="18" t="s">
        <v>1135</v>
      </c>
      <c r="G85" s="10">
        <f>+F85-O85/5</f>
        <v>0</v>
      </c>
      <c r="H85" s="11">
        <f>G85*7%</f>
        <v>0</v>
      </c>
      <c r="I85" s="11">
        <f>G85+H85</f>
        <v>0</v>
      </c>
      <c r="J85" s="13"/>
      <c r="K85" s="7">
        <f>I85*J85</f>
        <v>0</v>
      </c>
      <c r="L85" s="10" t="s">
        <v>30</v>
      </c>
      <c r="M85" s="13"/>
      <c r="N85" s="17">
        <v>0.4</v>
      </c>
      <c r="P85" s="13">
        <v>185</v>
      </c>
      <c r="Q85" s="9">
        <f>N85*P85</f>
        <v>74</v>
      </c>
      <c r="R85" s="7">
        <f>G85*13</f>
        <v>0</v>
      </c>
      <c r="S85" s="7">
        <f>+R85+Q85+K85</f>
        <v>74</v>
      </c>
      <c r="U85" s="7" t="e">
        <f>T85/B85</f>
        <v>#DIV/0!</v>
      </c>
      <c r="X85" s="117" t="e">
        <f>U85*1.8</f>
        <v>#DIV/0!</v>
      </c>
      <c r="Z85" s="17">
        <f>Y85*8</f>
        <v>0</v>
      </c>
      <c r="AA85" s="17">
        <f>Y85*3.5</f>
        <v>0</v>
      </c>
      <c r="AB85" s="17">
        <f>Y85*0.9</f>
        <v>0</v>
      </c>
    </row>
    <row r="87" spans="1:28" s="17" customFormat="1" x14ac:dyDescent="0.25">
      <c r="A87" s="17">
        <v>29</v>
      </c>
      <c r="B87" s="17">
        <v>14</v>
      </c>
      <c r="C87" s="17">
        <v>1</v>
      </c>
      <c r="D87" s="17" t="s">
        <v>822</v>
      </c>
      <c r="E87" s="17" t="s">
        <v>1167</v>
      </c>
      <c r="F87" s="17">
        <v>1.28</v>
      </c>
      <c r="G87" s="10">
        <f>+F87-O87/5</f>
        <v>1.05</v>
      </c>
      <c r="H87" s="11">
        <f>G87*7%</f>
        <v>7.350000000000001E-2</v>
      </c>
      <c r="I87" s="11">
        <f>G87+H87</f>
        <v>1.1234999999999999</v>
      </c>
      <c r="J87" s="17">
        <v>27</v>
      </c>
      <c r="K87" s="7">
        <f>I87*J87</f>
        <v>30.334499999999998</v>
      </c>
      <c r="L87" s="10" t="s">
        <v>893</v>
      </c>
      <c r="M87" s="17">
        <v>1</v>
      </c>
      <c r="N87" s="17">
        <v>0.75</v>
      </c>
      <c r="O87" s="13">
        <v>1.1499999999999999</v>
      </c>
      <c r="P87" s="13">
        <v>10</v>
      </c>
      <c r="Q87" s="9">
        <f>N87*P87</f>
        <v>7.5</v>
      </c>
      <c r="R87" s="7">
        <f>G87*13</f>
        <v>13.65</v>
      </c>
      <c r="S87" s="7">
        <f>+R87+Q87+K87</f>
        <v>51.484499999999997</v>
      </c>
      <c r="T87" s="7">
        <f>S87+S88</f>
        <v>125.4845</v>
      </c>
      <c r="U87" s="7">
        <f>T87/C87</f>
        <v>125.4845</v>
      </c>
      <c r="X87" s="117">
        <f>U87*1.8</f>
        <v>225.87209999999999</v>
      </c>
      <c r="Y87" s="17">
        <v>229</v>
      </c>
      <c r="Z87" s="17">
        <f>Y87*8</f>
        <v>1832</v>
      </c>
      <c r="AA87" s="17">
        <f>Y87*3.5</f>
        <v>801.5</v>
      </c>
      <c r="AB87" s="17">
        <f>Y87*0.9</f>
        <v>206.1</v>
      </c>
    </row>
    <row r="88" spans="1:28" s="17" customFormat="1" x14ac:dyDescent="0.25">
      <c r="E88" s="18" t="s">
        <v>1137</v>
      </c>
      <c r="G88" s="10">
        <f>+F88-O88/5</f>
        <v>0</v>
      </c>
      <c r="H88" s="11">
        <f>G88*7%</f>
        <v>0</v>
      </c>
      <c r="I88" s="11">
        <f>G88+H88</f>
        <v>0</v>
      </c>
      <c r="J88" s="13"/>
      <c r="K88" s="7">
        <f>I88*J88</f>
        <v>0</v>
      </c>
      <c r="L88" s="10" t="s">
        <v>30</v>
      </c>
      <c r="M88" s="13"/>
      <c r="N88" s="17">
        <v>0.4</v>
      </c>
      <c r="P88" s="13">
        <v>185</v>
      </c>
      <c r="Q88" s="9">
        <f>N88*P88</f>
        <v>74</v>
      </c>
      <c r="R88" s="7">
        <f>G88*13</f>
        <v>0</v>
      </c>
      <c r="S88" s="7">
        <f>+R88+Q88+K88</f>
        <v>74</v>
      </c>
      <c r="U88" s="7" t="e">
        <f>T88/B88</f>
        <v>#DIV/0!</v>
      </c>
      <c r="X88" s="117" t="e">
        <f>U88*1.8</f>
        <v>#DIV/0!</v>
      </c>
      <c r="Z88" s="17">
        <f>Y88*8</f>
        <v>0</v>
      </c>
      <c r="AA88" s="17">
        <f>Y88*3.5</f>
        <v>0</v>
      </c>
      <c r="AB88" s="17">
        <f>Y88*0.9</f>
        <v>0</v>
      </c>
    </row>
    <row r="90" spans="1:28" s="17" customFormat="1" x14ac:dyDescent="0.25">
      <c r="A90" s="17">
        <v>30</v>
      </c>
      <c r="B90" s="17">
        <v>14</v>
      </c>
      <c r="C90" s="17">
        <v>1</v>
      </c>
      <c r="D90" s="17" t="s">
        <v>822</v>
      </c>
      <c r="E90" s="17" t="s">
        <v>1168</v>
      </c>
      <c r="F90" s="17">
        <v>1.28</v>
      </c>
      <c r="G90" s="10">
        <f>+F90-O90/5</f>
        <v>1.05</v>
      </c>
      <c r="H90" s="11">
        <f>G90*7%</f>
        <v>7.350000000000001E-2</v>
      </c>
      <c r="I90" s="11">
        <f>G90+H90</f>
        <v>1.1234999999999999</v>
      </c>
      <c r="J90" s="17">
        <v>27</v>
      </c>
      <c r="K90" s="7">
        <f>I90*J90</f>
        <v>30.334499999999998</v>
      </c>
      <c r="L90" s="10" t="s">
        <v>1143</v>
      </c>
      <c r="M90" s="17">
        <v>1</v>
      </c>
      <c r="N90" s="17">
        <v>0.75</v>
      </c>
      <c r="O90" s="13">
        <v>1.1499999999999999</v>
      </c>
      <c r="P90" s="13">
        <v>10</v>
      </c>
      <c r="Q90" s="9">
        <f>N90*P90</f>
        <v>7.5</v>
      </c>
      <c r="R90" s="7">
        <f>G90*13</f>
        <v>13.65</v>
      </c>
      <c r="S90" s="7">
        <f>+R90+Q90+K90</f>
        <v>51.484499999999997</v>
      </c>
      <c r="T90" s="7">
        <f>S90+S91</f>
        <v>125.4845</v>
      </c>
      <c r="U90" s="7">
        <f>T90/C90</f>
        <v>125.4845</v>
      </c>
      <c r="X90" s="117">
        <f>U90*1.8</f>
        <v>225.87209999999999</v>
      </c>
      <c r="Y90" s="17">
        <v>229</v>
      </c>
      <c r="Z90" s="17">
        <f>Y90*8</f>
        <v>1832</v>
      </c>
      <c r="AA90" s="17">
        <f>Y90*3.5</f>
        <v>801.5</v>
      </c>
      <c r="AB90" s="17">
        <f>Y90*0.9</f>
        <v>206.1</v>
      </c>
    </row>
    <row r="91" spans="1:28" s="17" customFormat="1" x14ac:dyDescent="0.25">
      <c r="E91" s="18" t="s">
        <v>1142</v>
      </c>
      <c r="G91" s="10">
        <f>+F91-O91/5</f>
        <v>0</v>
      </c>
      <c r="H91" s="11">
        <f>G91*7%</f>
        <v>0</v>
      </c>
      <c r="I91" s="11">
        <f>G91+H91</f>
        <v>0</v>
      </c>
      <c r="J91" s="13"/>
      <c r="K91" s="7">
        <f>I91*J91</f>
        <v>0</v>
      </c>
      <c r="L91" s="10" t="s">
        <v>30</v>
      </c>
      <c r="M91" s="13"/>
      <c r="N91" s="17">
        <v>0.4</v>
      </c>
      <c r="P91" s="13">
        <v>185</v>
      </c>
      <c r="Q91" s="9">
        <f>N91*P91</f>
        <v>74</v>
      </c>
      <c r="R91" s="7">
        <f>G91*13</f>
        <v>0</v>
      </c>
      <c r="S91" s="7">
        <f>+R91+Q91+K91</f>
        <v>74</v>
      </c>
      <c r="U91" s="7" t="e">
        <f>T91/B91</f>
        <v>#DIV/0!</v>
      </c>
      <c r="X91" s="117" t="e">
        <f>U91*1.8</f>
        <v>#DIV/0!</v>
      </c>
      <c r="Z91" s="17">
        <f>Y91*8</f>
        <v>0</v>
      </c>
      <c r="AA91" s="17">
        <f>Y91*3.5</f>
        <v>0</v>
      </c>
      <c r="AB91" s="17">
        <f>Y91*0.9</f>
        <v>0</v>
      </c>
    </row>
    <row r="93" spans="1:28" s="16" customFormat="1" x14ac:dyDescent="0.25">
      <c r="A93" s="16">
        <v>31</v>
      </c>
      <c r="B93" s="16">
        <v>14</v>
      </c>
      <c r="C93" s="16">
        <v>1</v>
      </c>
      <c r="D93" s="16" t="s">
        <v>822</v>
      </c>
      <c r="E93" s="16" t="s">
        <v>1169</v>
      </c>
      <c r="F93" s="16">
        <v>1.63</v>
      </c>
      <c r="G93" s="72">
        <f>+F93-O93/5</f>
        <v>1.4</v>
      </c>
      <c r="H93" s="73">
        <f>G93*7%</f>
        <v>9.8000000000000004E-2</v>
      </c>
      <c r="I93" s="73">
        <f>G93+H93</f>
        <v>1.498</v>
      </c>
      <c r="J93" s="16">
        <v>27</v>
      </c>
      <c r="K93" s="74">
        <f>I93*J93</f>
        <v>40.445999999999998</v>
      </c>
      <c r="L93" s="72" t="s">
        <v>1139</v>
      </c>
      <c r="M93" s="16">
        <v>1</v>
      </c>
      <c r="N93" s="16">
        <v>1</v>
      </c>
      <c r="O93" s="75">
        <v>1.1499999999999999</v>
      </c>
      <c r="P93" s="75">
        <v>10</v>
      </c>
      <c r="Q93" s="76">
        <f>N93*P93</f>
        <v>10</v>
      </c>
      <c r="R93" s="74">
        <f>G93*13</f>
        <v>18.2</v>
      </c>
      <c r="S93" s="74">
        <f>+R93+Q93+K93</f>
        <v>68.646000000000001</v>
      </c>
      <c r="T93" s="74">
        <f>S93+S94</f>
        <v>96.396000000000001</v>
      </c>
      <c r="U93" s="74">
        <f>T93/C93</f>
        <v>96.396000000000001</v>
      </c>
      <c r="X93" s="123">
        <f>U93*2</f>
        <v>192.792</v>
      </c>
      <c r="Y93" s="16">
        <v>189</v>
      </c>
      <c r="Z93" s="16">
        <f>Y93*8</f>
        <v>1512</v>
      </c>
      <c r="AA93" s="16">
        <f>Y93*3.5</f>
        <v>661.5</v>
      </c>
      <c r="AB93" s="16">
        <f>Y93*0.9</f>
        <v>170.1</v>
      </c>
    </row>
    <row r="94" spans="1:28" s="17" customFormat="1" x14ac:dyDescent="0.25">
      <c r="E94" s="18" t="s">
        <v>1131</v>
      </c>
      <c r="G94" s="10">
        <f>+F94-O94/5</f>
        <v>0</v>
      </c>
      <c r="H94" s="11">
        <f>G94*7%</f>
        <v>0</v>
      </c>
      <c r="I94" s="11">
        <f>G94+H94</f>
        <v>0</v>
      </c>
      <c r="J94" s="13"/>
      <c r="K94" s="7">
        <f>I94*J94</f>
        <v>0</v>
      </c>
      <c r="L94" s="10" t="s">
        <v>30</v>
      </c>
      <c r="M94" s="13"/>
      <c r="N94" s="17">
        <v>0.15</v>
      </c>
      <c r="P94" s="13">
        <v>185</v>
      </c>
      <c r="Q94" s="9">
        <f>N94*P94</f>
        <v>27.75</v>
      </c>
      <c r="R94" s="7">
        <f>G94*13</f>
        <v>0</v>
      </c>
      <c r="S94" s="7">
        <f>+R94+Q94+K94</f>
        <v>27.75</v>
      </c>
      <c r="U94" s="7" t="e">
        <f>T94/B94</f>
        <v>#DIV/0!</v>
      </c>
      <c r="X94" s="117" t="e">
        <f>U94*1.8</f>
        <v>#DIV/0!</v>
      </c>
      <c r="Z94" s="17">
        <f>Y94*8</f>
        <v>0</v>
      </c>
      <c r="AA94" s="17">
        <f>Y94*3.5</f>
        <v>0</v>
      </c>
      <c r="AB94" s="17">
        <f>Y94*0.9</f>
        <v>0</v>
      </c>
    </row>
    <row r="96" spans="1:28" s="17" customFormat="1" x14ac:dyDescent="0.25">
      <c r="A96" s="17">
        <v>32</v>
      </c>
      <c r="B96" s="17">
        <v>14</v>
      </c>
      <c r="C96" s="17">
        <v>1</v>
      </c>
      <c r="D96" s="17" t="s">
        <v>822</v>
      </c>
      <c r="E96" s="17" t="s">
        <v>1170</v>
      </c>
      <c r="F96" s="17">
        <v>1.63</v>
      </c>
      <c r="G96" s="10">
        <f>+F96-O96/5</f>
        <v>1.4</v>
      </c>
      <c r="H96" s="11">
        <f>G96*7%</f>
        <v>9.8000000000000004E-2</v>
      </c>
      <c r="I96" s="11">
        <f>G96+H96</f>
        <v>1.498</v>
      </c>
      <c r="J96" s="17">
        <v>27</v>
      </c>
      <c r="K96" s="7">
        <f>I96*J96</f>
        <v>40.445999999999998</v>
      </c>
      <c r="L96" s="10" t="s">
        <v>1138</v>
      </c>
      <c r="M96" s="17">
        <v>1</v>
      </c>
      <c r="N96" s="17">
        <v>1</v>
      </c>
      <c r="O96" s="13">
        <v>1.1499999999999999</v>
      </c>
      <c r="P96" s="13">
        <v>10</v>
      </c>
      <c r="Q96" s="9">
        <f>N96*P96</f>
        <v>10</v>
      </c>
      <c r="R96" s="7">
        <f>G96*13</f>
        <v>18.2</v>
      </c>
      <c r="S96" s="7">
        <f>+R96+Q96+K96</f>
        <v>68.646000000000001</v>
      </c>
      <c r="T96" s="7">
        <f>S96+S97</f>
        <v>96.396000000000001</v>
      </c>
      <c r="U96" s="7">
        <f>T96/C96</f>
        <v>96.396000000000001</v>
      </c>
      <c r="X96" s="117">
        <f>U96*2</f>
        <v>192.792</v>
      </c>
      <c r="Y96" s="17">
        <v>189</v>
      </c>
      <c r="Z96" s="17">
        <f>Y96*8</f>
        <v>1512</v>
      </c>
      <c r="AA96" s="17">
        <f>Y96*3.5</f>
        <v>661.5</v>
      </c>
      <c r="AB96" s="17">
        <f>Y96*0.9</f>
        <v>170.1</v>
      </c>
    </row>
    <row r="97" spans="1:28" s="17" customFormat="1" x14ac:dyDescent="0.25">
      <c r="E97" s="18" t="s">
        <v>1132</v>
      </c>
      <c r="G97" s="10">
        <f>+F97-O97/5</f>
        <v>0</v>
      </c>
      <c r="H97" s="11">
        <f>G97*7%</f>
        <v>0</v>
      </c>
      <c r="I97" s="11">
        <f>G97+H97</f>
        <v>0</v>
      </c>
      <c r="J97" s="13"/>
      <c r="K97" s="7">
        <f>I97*J97</f>
        <v>0</v>
      </c>
      <c r="L97" s="10" t="s">
        <v>30</v>
      </c>
      <c r="M97" s="13"/>
      <c r="N97" s="17">
        <v>0.15</v>
      </c>
      <c r="P97" s="13">
        <v>185</v>
      </c>
      <c r="Q97" s="9">
        <f>N97*P97</f>
        <v>27.75</v>
      </c>
      <c r="R97" s="7">
        <f>G97*13</f>
        <v>0</v>
      </c>
      <c r="S97" s="7">
        <f>+R97+Q97+K97</f>
        <v>27.75</v>
      </c>
      <c r="U97" s="7" t="e">
        <f>T97/B97</f>
        <v>#DIV/0!</v>
      </c>
      <c r="X97" s="117" t="e">
        <f>U97*1.8</f>
        <v>#DIV/0!</v>
      </c>
      <c r="Z97" s="17">
        <f>Y97*8</f>
        <v>0</v>
      </c>
      <c r="AA97" s="17">
        <f>Y97*3.5</f>
        <v>0</v>
      </c>
      <c r="AB97" s="17">
        <f>Y97*0.9</f>
        <v>0</v>
      </c>
    </row>
    <row r="99" spans="1:28" s="17" customFormat="1" x14ac:dyDescent="0.25">
      <c r="A99" s="17">
        <v>33</v>
      </c>
      <c r="B99" s="17">
        <v>14</v>
      </c>
      <c r="C99" s="17">
        <v>1</v>
      </c>
      <c r="D99" s="17" t="s">
        <v>822</v>
      </c>
      <c r="E99" s="17" t="s">
        <v>1171</v>
      </c>
      <c r="F99" s="17">
        <v>1.63</v>
      </c>
      <c r="G99" s="10">
        <f>+F99-O99/5</f>
        <v>1.4</v>
      </c>
      <c r="H99" s="11">
        <f>G99*7%</f>
        <v>9.8000000000000004E-2</v>
      </c>
      <c r="I99" s="11">
        <f>G99+H99</f>
        <v>1.498</v>
      </c>
      <c r="J99" s="17">
        <v>27</v>
      </c>
      <c r="K99" s="7">
        <f>I99*J99</f>
        <v>40.445999999999998</v>
      </c>
      <c r="L99" s="10" t="s">
        <v>1140</v>
      </c>
      <c r="M99" s="17">
        <v>1</v>
      </c>
      <c r="N99" s="17">
        <v>1</v>
      </c>
      <c r="O99" s="13">
        <v>1.1499999999999999</v>
      </c>
      <c r="P99" s="13">
        <v>10</v>
      </c>
      <c r="Q99" s="9">
        <f>N99*P99</f>
        <v>10</v>
      </c>
      <c r="R99" s="7">
        <f>G99*13</f>
        <v>18.2</v>
      </c>
      <c r="S99" s="7">
        <f>+R99+Q99+K99</f>
        <v>68.646000000000001</v>
      </c>
      <c r="T99" s="7">
        <f>S99+S100</f>
        <v>96.396000000000001</v>
      </c>
      <c r="U99" s="7">
        <f>T99/C99</f>
        <v>96.396000000000001</v>
      </c>
      <c r="X99" s="117">
        <f>U99*2</f>
        <v>192.792</v>
      </c>
      <c r="Y99" s="17">
        <v>189</v>
      </c>
      <c r="Z99" s="17">
        <f>Y99*8</f>
        <v>1512</v>
      </c>
      <c r="AA99" s="17">
        <f>Y99*3.5</f>
        <v>661.5</v>
      </c>
      <c r="AB99" s="17">
        <f>Y99*0.9</f>
        <v>170.1</v>
      </c>
    </row>
    <row r="100" spans="1:28" s="17" customFormat="1" x14ac:dyDescent="0.25">
      <c r="E100" s="18" t="s">
        <v>1135</v>
      </c>
      <c r="G100" s="10">
        <f>+F100-O100/5</f>
        <v>0</v>
      </c>
      <c r="H100" s="11">
        <f>G100*7%</f>
        <v>0</v>
      </c>
      <c r="I100" s="11">
        <f>G100+H100</f>
        <v>0</v>
      </c>
      <c r="J100" s="13"/>
      <c r="K100" s="7">
        <f>I100*J100</f>
        <v>0</v>
      </c>
      <c r="L100" s="10" t="s">
        <v>30</v>
      </c>
      <c r="M100" s="13"/>
      <c r="N100" s="17">
        <v>0.15</v>
      </c>
      <c r="P100" s="13">
        <v>185</v>
      </c>
      <c r="Q100" s="9">
        <f>N100*P100</f>
        <v>27.75</v>
      </c>
      <c r="R100" s="7">
        <f>G100*13</f>
        <v>0</v>
      </c>
      <c r="S100" s="7">
        <f>+R100+Q100+K100</f>
        <v>27.75</v>
      </c>
      <c r="U100" s="7" t="e">
        <f>T100/B100</f>
        <v>#DIV/0!</v>
      </c>
      <c r="X100" s="117" t="e">
        <f>U100*1.8</f>
        <v>#DIV/0!</v>
      </c>
      <c r="Z100" s="17">
        <f>Y100*8</f>
        <v>0</v>
      </c>
      <c r="AA100" s="17">
        <f>Y100*3.5</f>
        <v>0</v>
      </c>
      <c r="AB100" s="17">
        <f>Y100*0.9</f>
        <v>0</v>
      </c>
    </row>
    <row r="102" spans="1:28" s="17" customFormat="1" x14ac:dyDescent="0.25">
      <c r="A102" s="17">
        <v>34</v>
      </c>
      <c r="B102" s="17">
        <v>14</v>
      </c>
      <c r="C102" s="17">
        <v>1</v>
      </c>
      <c r="D102" s="17" t="s">
        <v>822</v>
      </c>
      <c r="E102" s="17" t="s">
        <v>1172</v>
      </c>
      <c r="F102" s="17">
        <v>1.63</v>
      </c>
      <c r="G102" s="10">
        <f>+F102-O102/5</f>
        <v>1.4</v>
      </c>
      <c r="H102" s="11">
        <f>G102*7%</f>
        <v>9.8000000000000004E-2</v>
      </c>
      <c r="I102" s="11">
        <f>G102+H102</f>
        <v>1.498</v>
      </c>
      <c r="J102" s="17">
        <v>27</v>
      </c>
      <c r="K102" s="7">
        <f>I102*J102</f>
        <v>40.445999999999998</v>
      </c>
      <c r="L102" s="10" t="s">
        <v>893</v>
      </c>
      <c r="M102" s="17">
        <v>1</v>
      </c>
      <c r="N102" s="17">
        <v>1</v>
      </c>
      <c r="O102" s="13">
        <v>1.1499999999999999</v>
      </c>
      <c r="P102" s="13">
        <v>10</v>
      </c>
      <c r="Q102" s="9">
        <f>N102*P102</f>
        <v>10</v>
      </c>
      <c r="R102" s="7">
        <f>G102*13</f>
        <v>18.2</v>
      </c>
      <c r="S102" s="7">
        <f>+R102+Q102+K102</f>
        <v>68.646000000000001</v>
      </c>
      <c r="T102" s="7">
        <f>S102+S103</f>
        <v>96.396000000000001</v>
      </c>
      <c r="U102" s="7">
        <f>T102/C102</f>
        <v>96.396000000000001</v>
      </c>
      <c r="X102" s="117">
        <f>U102*2</f>
        <v>192.792</v>
      </c>
      <c r="Y102" s="17">
        <v>189</v>
      </c>
      <c r="Z102" s="17">
        <f>Y102*8</f>
        <v>1512</v>
      </c>
      <c r="AA102" s="17">
        <f>Y102*3.5</f>
        <v>661.5</v>
      </c>
      <c r="AB102" s="17">
        <f>Y102*0.9</f>
        <v>170.1</v>
      </c>
    </row>
    <row r="103" spans="1:28" s="17" customFormat="1" x14ac:dyDescent="0.25">
      <c r="E103" s="18" t="s">
        <v>1137</v>
      </c>
      <c r="G103" s="10">
        <f>+F103-O103/5</f>
        <v>0</v>
      </c>
      <c r="H103" s="11">
        <f>G103*7%</f>
        <v>0</v>
      </c>
      <c r="I103" s="11">
        <f>G103+H103</f>
        <v>0</v>
      </c>
      <c r="J103" s="13"/>
      <c r="K103" s="7">
        <f>I103*J103</f>
        <v>0</v>
      </c>
      <c r="L103" s="10" t="s">
        <v>30</v>
      </c>
      <c r="M103" s="13"/>
      <c r="N103" s="17">
        <v>0.15</v>
      </c>
      <c r="P103" s="13">
        <v>185</v>
      </c>
      <c r="Q103" s="9">
        <f>N103*P103</f>
        <v>27.75</v>
      </c>
      <c r="R103" s="7">
        <f>G103*13</f>
        <v>0</v>
      </c>
      <c r="S103" s="7">
        <f>+R103+Q103+K103</f>
        <v>27.75</v>
      </c>
      <c r="U103" s="7" t="e">
        <f>T103/B103</f>
        <v>#DIV/0!</v>
      </c>
      <c r="X103" s="117" t="e">
        <f>U103*1.8</f>
        <v>#DIV/0!</v>
      </c>
      <c r="Z103" s="17">
        <f>Y103*8</f>
        <v>0</v>
      </c>
      <c r="AA103" s="17">
        <f>Y103*3.5</f>
        <v>0</v>
      </c>
      <c r="AB103" s="17">
        <f>Y103*0.9</f>
        <v>0</v>
      </c>
    </row>
    <row r="105" spans="1:28" s="17" customFormat="1" x14ac:dyDescent="0.25">
      <c r="A105" s="17">
        <v>35</v>
      </c>
      <c r="B105" s="17">
        <v>14</v>
      </c>
      <c r="C105" s="17">
        <v>1</v>
      </c>
      <c r="D105" s="17" t="s">
        <v>822</v>
      </c>
      <c r="E105" s="17" t="s">
        <v>1173</v>
      </c>
      <c r="F105" s="17">
        <v>1.63</v>
      </c>
      <c r="G105" s="10">
        <f>+F105-O105/5</f>
        <v>1.4</v>
      </c>
      <c r="H105" s="11">
        <f>G105*7%</f>
        <v>9.8000000000000004E-2</v>
      </c>
      <c r="I105" s="11">
        <f>G105+H105</f>
        <v>1.498</v>
      </c>
      <c r="J105" s="17">
        <v>27</v>
      </c>
      <c r="K105" s="7">
        <f>I105*J105</f>
        <v>40.445999999999998</v>
      </c>
      <c r="L105" s="10" t="s">
        <v>1143</v>
      </c>
      <c r="M105" s="17">
        <v>1</v>
      </c>
      <c r="N105" s="17">
        <v>1</v>
      </c>
      <c r="O105" s="13">
        <v>1.1499999999999999</v>
      </c>
      <c r="P105" s="13">
        <v>10</v>
      </c>
      <c r="Q105" s="9">
        <f>N105*P105</f>
        <v>10</v>
      </c>
      <c r="R105" s="7">
        <f>G105*13</f>
        <v>18.2</v>
      </c>
      <c r="S105" s="7">
        <f>+R105+Q105+K105</f>
        <v>68.646000000000001</v>
      </c>
      <c r="T105" s="7">
        <f>S105+S106</f>
        <v>96.396000000000001</v>
      </c>
      <c r="U105" s="7">
        <f>T105/C105</f>
        <v>96.396000000000001</v>
      </c>
      <c r="X105" s="117">
        <f>U105*2</f>
        <v>192.792</v>
      </c>
      <c r="Y105" s="17">
        <v>189</v>
      </c>
      <c r="Z105" s="17">
        <f>Y105*8</f>
        <v>1512</v>
      </c>
      <c r="AA105" s="17">
        <f>Y105*3.5</f>
        <v>661.5</v>
      </c>
      <c r="AB105" s="17">
        <f>Y105*0.9</f>
        <v>170.1</v>
      </c>
    </row>
    <row r="106" spans="1:28" s="17" customFormat="1" x14ac:dyDescent="0.25">
      <c r="E106" s="18" t="s">
        <v>1142</v>
      </c>
      <c r="G106" s="10">
        <f>+F106-O106/5</f>
        <v>0</v>
      </c>
      <c r="H106" s="11">
        <f>G106*7%</f>
        <v>0</v>
      </c>
      <c r="I106" s="11">
        <f>G106+H106</f>
        <v>0</v>
      </c>
      <c r="J106" s="13"/>
      <c r="K106" s="7">
        <f>I106*J106</f>
        <v>0</v>
      </c>
      <c r="L106" s="10" t="s">
        <v>30</v>
      </c>
      <c r="M106" s="13"/>
      <c r="N106" s="17">
        <v>0.15</v>
      </c>
      <c r="P106" s="13">
        <v>185</v>
      </c>
      <c r="Q106" s="9">
        <f>N106*P106</f>
        <v>27.75</v>
      </c>
      <c r="R106" s="7">
        <f>G106*13</f>
        <v>0</v>
      </c>
      <c r="S106" s="7">
        <f>+R106+Q106+K106</f>
        <v>27.75</v>
      </c>
      <c r="U106" s="7" t="e">
        <f>T106/B106</f>
        <v>#DIV/0!</v>
      </c>
      <c r="X106" s="117" t="e">
        <f>U106*1.8</f>
        <v>#DIV/0!</v>
      </c>
      <c r="Z106" s="17">
        <f>Y106*8</f>
        <v>0</v>
      </c>
      <c r="AA106" s="17">
        <f>Y106*3.5</f>
        <v>0</v>
      </c>
      <c r="AB106" s="17">
        <f>Y106*0.9</f>
        <v>0</v>
      </c>
    </row>
    <row r="108" spans="1:28" s="16" customFormat="1" x14ac:dyDescent="0.25">
      <c r="A108" s="16">
        <v>36</v>
      </c>
      <c r="B108" s="16">
        <v>14</v>
      </c>
      <c r="C108" s="16">
        <v>1</v>
      </c>
      <c r="D108" s="16" t="s">
        <v>822</v>
      </c>
      <c r="E108" s="16" t="s">
        <v>1174</v>
      </c>
      <c r="F108" s="16">
        <v>1.91</v>
      </c>
      <c r="G108" s="72">
        <f>+F108-O108/5</f>
        <v>1.72</v>
      </c>
      <c r="H108" s="73">
        <f>G108*7%</f>
        <v>0.12040000000000001</v>
      </c>
      <c r="I108" s="73">
        <f>G108+H108</f>
        <v>1.8404</v>
      </c>
      <c r="J108" s="16">
        <v>27</v>
      </c>
      <c r="K108" s="74">
        <f>I108*J108</f>
        <v>49.690800000000003</v>
      </c>
      <c r="L108" s="72" t="s">
        <v>1139</v>
      </c>
      <c r="M108" s="16">
        <v>1</v>
      </c>
      <c r="N108" s="16">
        <v>0.75</v>
      </c>
      <c r="O108" s="75">
        <v>0.95</v>
      </c>
      <c r="P108" s="75">
        <v>10</v>
      </c>
      <c r="Q108" s="76">
        <f>N108*P108</f>
        <v>7.5</v>
      </c>
      <c r="R108" s="74">
        <f>G108*13</f>
        <v>22.36</v>
      </c>
      <c r="S108" s="74">
        <f>+R108+Q108+K108</f>
        <v>79.55080000000001</v>
      </c>
      <c r="T108" s="74">
        <f>S108+S109</f>
        <v>116.55080000000001</v>
      </c>
      <c r="U108" s="74">
        <f>T108/C108</f>
        <v>116.55080000000001</v>
      </c>
      <c r="X108" s="123">
        <f>U108*1.8</f>
        <v>209.79144000000002</v>
      </c>
      <c r="Y108" s="16">
        <v>209</v>
      </c>
      <c r="Z108" s="16">
        <f>Y108*8</f>
        <v>1672</v>
      </c>
      <c r="AA108" s="16">
        <f>Y108*3.5</f>
        <v>731.5</v>
      </c>
      <c r="AB108" s="16">
        <f>Y108*0.9</f>
        <v>188.1</v>
      </c>
    </row>
    <row r="109" spans="1:28" s="17" customFormat="1" x14ac:dyDescent="0.25">
      <c r="E109" s="18" t="s">
        <v>1131</v>
      </c>
      <c r="G109" s="10">
        <f>+F109-O109/5</f>
        <v>0</v>
      </c>
      <c r="H109" s="11">
        <f>G109*7%</f>
        <v>0</v>
      </c>
      <c r="I109" s="11">
        <f>G109+H109</f>
        <v>0</v>
      </c>
      <c r="J109" s="13"/>
      <c r="K109" s="7">
        <f>I109*J109</f>
        <v>0</v>
      </c>
      <c r="L109" s="10" t="s">
        <v>30</v>
      </c>
      <c r="M109" s="13"/>
      <c r="N109" s="17">
        <v>0.2</v>
      </c>
      <c r="P109" s="13">
        <v>185</v>
      </c>
      <c r="Q109" s="9">
        <f>N109*P109</f>
        <v>37</v>
      </c>
      <c r="R109" s="7">
        <f>G109*13</f>
        <v>0</v>
      </c>
      <c r="S109" s="7">
        <f>+R109+Q109+K109</f>
        <v>37</v>
      </c>
      <c r="U109" s="7" t="e">
        <f>T109/B109</f>
        <v>#DIV/0!</v>
      </c>
      <c r="X109" s="117" t="e">
        <f>U109*1.8</f>
        <v>#DIV/0!</v>
      </c>
      <c r="Z109" s="17">
        <f>Y109*8</f>
        <v>0</v>
      </c>
      <c r="AA109" s="17">
        <f>Y109*3.5</f>
        <v>0</v>
      </c>
      <c r="AB109" s="17">
        <f>Y109*0.9</f>
        <v>0</v>
      </c>
    </row>
    <row r="111" spans="1:28" s="17" customFormat="1" x14ac:dyDescent="0.25">
      <c r="A111" s="17">
        <v>37</v>
      </c>
      <c r="B111" s="17">
        <v>14</v>
      </c>
      <c r="C111" s="17">
        <v>1</v>
      </c>
      <c r="D111" s="17" t="s">
        <v>822</v>
      </c>
      <c r="E111" s="17" t="s">
        <v>1175</v>
      </c>
      <c r="F111" s="17">
        <v>1.91</v>
      </c>
      <c r="G111" s="10">
        <f>+F111-O111/5</f>
        <v>1.72</v>
      </c>
      <c r="H111" s="11">
        <f>G111*7%</f>
        <v>0.12040000000000001</v>
      </c>
      <c r="I111" s="11">
        <f>G111+H111</f>
        <v>1.8404</v>
      </c>
      <c r="J111" s="17">
        <v>27</v>
      </c>
      <c r="K111" s="7">
        <f>I111*J111</f>
        <v>49.690800000000003</v>
      </c>
      <c r="L111" s="10" t="s">
        <v>1138</v>
      </c>
      <c r="M111" s="17">
        <v>1</v>
      </c>
      <c r="N111" s="17">
        <v>0.75</v>
      </c>
      <c r="O111" s="13">
        <v>0.95</v>
      </c>
      <c r="P111" s="13">
        <v>10</v>
      </c>
      <c r="Q111" s="9">
        <f>N111*P111</f>
        <v>7.5</v>
      </c>
      <c r="R111" s="7">
        <f>G111*13</f>
        <v>22.36</v>
      </c>
      <c r="S111" s="7">
        <f>+R111+Q111+K111</f>
        <v>79.55080000000001</v>
      </c>
      <c r="T111" s="7">
        <f>S111+S112</f>
        <v>116.55080000000001</v>
      </c>
      <c r="U111" s="7">
        <f>T111/C111</f>
        <v>116.55080000000001</v>
      </c>
      <c r="X111" s="117">
        <f>U111*1.8</f>
        <v>209.79144000000002</v>
      </c>
      <c r="Y111" s="17">
        <v>209</v>
      </c>
      <c r="Z111" s="17">
        <f>Y111*8</f>
        <v>1672</v>
      </c>
      <c r="AA111" s="17">
        <f>Y111*3.5</f>
        <v>731.5</v>
      </c>
      <c r="AB111" s="17">
        <f>Y111*0.9</f>
        <v>188.1</v>
      </c>
    </row>
    <row r="112" spans="1:28" s="17" customFormat="1" x14ac:dyDescent="0.25">
      <c r="E112" s="18" t="s">
        <v>1132</v>
      </c>
      <c r="G112" s="10">
        <f>+F112-O112/5</f>
        <v>0</v>
      </c>
      <c r="H112" s="11">
        <f>G112*7%</f>
        <v>0</v>
      </c>
      <c r="I112" s="11">
        <f>G112+H112</f>
        <v>0</v>
      </c>
      <c r="J112" s="13"/>
      <c r="K112" s="7">
        <f>I112*J112</f>
        <v>0</v>
      </c>
      <c r="L112" s="10" t="s">
        <v>30</v>
      </c>
      <c r="M112" s="13"/>
      <c r="N112" s="17">
        <v>0.2</v>
      </c>
      <c r="P112" s="13">
        <v>185</v>
      </c>
      <c r="Q112" s="9">
        <f>N112*P112</f>
        <v>37</v>
      </c>
      <c r="R112" s="7">
        <f>G112*13</f>
        <v>0</v>
      </c>
      <c r="S112" s="7">
        <f>+R112+Q112+K112</f>
        <v>37</v>
      </c>
      <c r="U112" s="7" t="e">
        <f>T112/B112</f>
        <v>#DIV/0!</v>
      </c>
      <c r="X112" s="117" t="e">
        <f>U112*1.8</f>
        <v>#DIV/0!</v>
      </c>
      <c r="Z112" s="17">
        <f>Y112*8</f>
        <v>0</v>
      </c>
      <c r="AA112" s="17">
        <f>Y112*3.5</f>
        <v>0</v>
      </c>
      <c r="AB112" s="17">
        <f>Y112*0.9</f>
        <v>0</v>
      </c>
    </row>
    <row r="114" spans="1:28" s="17" customFormat="1" x14ac:dyDescent="0.25">
      <c r="A114" s="17">
        <v>38</v>
      </c>
      <c r="B114" s="17">
        <v>14</v>
      </c>
      <c r="C114" s="17">
        <v>1</v>
      </c>
      <c r="D114" s="17" t="s">
        <v>822</v>
      </c>
      <c r="E114" s="17" t="s">
        <v>1176</v>
      </c>
      <c r="F114" s="17">
        <v>1.91</v>
      </c>
      <c r="G114" s="10">
        <f>+F114-O114/5</f>
        <v>1.72</v>
      </c>
      <c r="H114" s="11">
        <f>G114*7%</f>
        <v>0.12040000000000001</v>
      </c>
      <c r="I114" s="11">
        <f>G114+H114</f>
        <v>1.8404</v>
      </c>
      <c r="J114" s="17">
        <v>27</v>
      </c>
      <c r="K114" s="7">
        <f>I114*J114</f>
        <v>49.690800000000003</v>
      </c>
      <c r="L114" s="10" t="s">
        <v>1140</v>
      </c>
      <c r="M114" s="17">
        <v>1</v>
      </c>
      <c r="N114" s="17">
        <v>0.75</v>
      </c>
      <c r="O114" s="13">
        <v>0.95</v>
      </c>
      <c r="P114" s="13">
        <v>10</v>
      </c>
      <c r="Q114" s="9">
        <f>N114*P114</f>
        <v>7.5</v>
      </c>
      <c r="R114" s="7">
        <f>G114*13</f>
        <v>22.36</v>
      </c>
      <c r="S114" s="7">
        <f>+R114+Q114+K114</f>
        <v>79.55080000000001</v>
      </c>
      <c r="T114" s="7">
        <f>S114+S115</f>
        <v>116.55080000000001</v>
      </c>
      <c r="U114" s="7">
        <f>T114/C114</f>
        <v>116.55080000000001</v>
      </c>
      <c r="X114" s="117">
        <f>U114*1.8</f>
        <v>209.79144000000002</v>
      </c>
      <c r="Y114" s="17">
        <v>209</v>
      </c>
      <c r="Z114" s="17">
        <f>Y114*8</f>
        <v>1672</v>
      </c>
      <c r="AA114" s="17">
        <f>Y114*3.5</f>
        <v>731.5</v>
      </c>
      <c r="AB114" s="17">
        <f>Y114*0.9</f>
        <v>188.1</v>
      </c>
    </row>
    <row r="115" spans="1:28" s="17" customFormat="1" x14ac:dyDescent="0.25">
      <c r="E115" s="18" t="s">
        <v>1135</v>
      </c>
      <c r="G115" s="10">
        <f>+F115-O115/5</f>
        <v>0</v>
      </c>
      <c r="H115" s="11">
        <f>G115*7%</f>
        <v>0</v>
      </c>
      <c r="I115" s="11">
        <f>G115+H115</f>
        <v>0</v>
      </c>
      <c r="J115" s="13"/>
      <c r="K115" s="7">
        <f>I115*J115</f>
        <v>0</v>
      </c>
      <c r="L115" s="10" t="s">
        <v>30</v>
      </c>
      <c r="M115" s="13"/>
      <c r="N115" s="17">
        <v>0.2</v>
      </c>
      <c r="P115" s="13">
        <v>185</v>
      </c>
      <c r="Q115" s="9">
        <f>N115*P115</f>
        <v>37</v>
      </c>
      <c r="R115" s="7">
        <f>G115*13</f>
        <v>0</v>
      </c>
      <c r="S115" s="7">
        <f>+R115+Q115+K115</f>
        <v>37</v>
      </c>
      <c r="U115" s="7" t="e">
        <f>T115/B115</f>
        <v>#DIV/0!</v>
      </c>
      <c r="X115" s="117" t="e">
        <f>U115*1.8</f>
        <v>#DIV/0!</v>
      </c>
      <c r="Z115" s="17">
        <f>Y115*8</f>
        <v>0</v>
      </c>
      <c r="AA115" s="17">
        <f>Y115*3.5</f>
        <v>0</v>
      </c>
      <c r="AB115" s="17">
        <f>Y115*0.9</f>
        <v>0</v>
      </c>
    </row>
    <row r="117" spans="1:28" s="17" customFormat="1" x14ac:dyDescent="0.25">
      <c r="A117" s="17">
        <v>39</v>
      </c>
      <c r="B117" s="17">
        <v>14</v>
      </c>
      <c r="C117" s="17">
        <v>1</v>
      </c>
      <c r="D117" s="17" t="s">
        <v>822</v>
      </c>
      <c r="E117" s="17" t="s">
        <v>1177</v>
      </c>
      <c r="F117" s="17">
        <v>1.91</v>
      </c>
      <c r="G117" s="10">
        <f>+F117-O117/5</f>
        <v>1.72</v>
      </c>
      <c r="H117" s="11">
        <f>G117*7%</f>
        <v>0.12040000000000001</v>
      </c>
      <c r="I117" s="11">
        <f>G117+H117</f>
        <v>1.8404</v>
      </c>
      <c r="J117" s="17">
        <v>27</v>
      </c>
      <c r="K117" s="7">
        <f>I117*J117</f>
        <v>49.690800000000003</v>
      </c>
      <c r="L117" s="10" t="s">
        <v>893</v>
      </c>
      <c r="M117" s="17">
        <v>1</v>
      </c>
      <c r="N117" s="17">
        <v>0.75</v>
      </c>
      <c r="O117" s="13">
        <v>0.95</v>
      </c>
      <c r="P117" s="13">
        <v>10</v>
      </c>
      <c r="Q117" s="9">
        <f>N117*P117</f>
        <v>7.5</v>
      </c>
      <c r="R117" s="7">
        <f>G117*13</f>
        <v>22.36</v>
      </c>
      <c r="S117" s="7">
        <f>+R117+Q117+K117</f>
        <v>79.55080000000001</v>
      </c>
      <c r="T117" s="7">
        <f>S117+S118</f>
        <v>116.55080000000001</v>
      </c>
      <c r="U117" s="7">
        <f>T117/C117</f>
        <v>116.55080000000001</v>
      </c>
      <c r="X117" s="117">
        <f>U117*1.8</f>
        <v>209.79144000000002</v>
      </c>
      <c r="Y117" s="17">
        <v>209</v>
      </c>
      <c r="Z117" s="17">
        <f>Y117*8</f>
        <v>1672</v>
      </c>
      <c r="AA117" s="17">
        <f>Y117*3.5</f>
        <v>731.5</v>
      </c>
      <c r="AB117" s="17">
        <f>Y117*0.9</f>
        <v>188.1</v>
      </c>
    </row>
    <row r="118" spans="1:28" s="17" customFormat="1" x14ac:dyDescent="0.25">
      <c r="E118" s="18" t="s">
        <v>1137</v>
      </c>
      <c r="G118" s="10">
        <f>+F118-O118/5</f>
        <v>0</v>
      </c>
      <c r="H118" s="11">
        <f>G118*7%</f>
        <v>0</v>
      </c>
      <c r="I118" s="11">
        <f>G118+H118</f>
        <v>0</v>
      </c>
      <c r="J118" s="13"/>
      <c r="K118" s="7">
        <f>I118*J118</f>
        <v>0</v>
      </c>
      <c r="L118" s="10" t="s">
        <v>30</v>
      </c>
      <c r="M118" s="13"/>
      <c r="N118" s="17">
        <v>0.2</v>
      </c>
      <c r="P118" s="13">
        <v>185</v>
      </c>
      <c r="Q118" s="9">
        <f>N118*P118</f>
        <v>37</v>
      </c>
      <c r="R118" s="7">
        <f>G118*13</f>
        <v>0</v>
      </c>
      <c r="S118" s="7">
        <f>+R118+Q118+K118</f>
        <v>37</v>
      </c>
      <c r="U118" s="7" t="e">
        <f>T118/B118</f>
        <v>#DIV/0!</v>
      </c>
      <c r="X118" s="117" t="e">
        <f>U118*1.8</f>
        <v>#DIV/0!</v>
      </c>
      <c r="Z118" s="17">
        <f>Y118*8</f>
        <v>0</v>
      </c>
      <c r="AA118" s="17">
        <f>Y118*3.5</f>
        <v>0</v>
      </c>
      <c r="AB118" s="17">
        <f>Y118*0.9</f>
        <v>0</v>
      </c>
    </row>
    <row r="120" spans="1:28" s="17" customFormat="1" x14ac:dyDescent="0.25">
      <c r="A120" s="17">
        <v>40</v>
      </c>
      <c r="B120" s="17">
        <v>14</v>
      </c>
      <c r="C120" s="17">
        <v>1</v>
      </c>
      <c r="D120" s="17" t="s">
        <v>822</v>
      </c>
      <c r="E120" s="17" t="s">
        <v>1178</v>
      </c>
      <c r="F120" s="17">
        <v>1.91</v>
      </c>
      <c r="G120" s="10">
        <f>+F120-O120/5</f>
        <v>1.72</v>
      </c>
      <c r="H120" s="11">
        <f>G120*7%</f>
        <v>0.12040000000000001</v>
      </c>
      <c r="I120" s="11">
        <f>G120+H120</f>
        <v>1.8404</v>
      </c>
      <c r="J120" s="17">
        <v>27</v>
      </c>
      <c r="K120" s="7">
        <f>I120*J120</f>
        <v>49.690800000000003</v>
      </c>
      <c r="L120" s="10" t="s">
        <v>1143</v>
      </c>
      <c r="M120" s="17">
        <v>1</v>
      </c>
      <c r="N120" s="17">
        <v>0.75</v>
      </c>
      <c r="O120" s="13">
        <v>0.95</v>
      </c>
      <c r="P120" s="13">
        <v>10</v>
      </c>
      <c r="Q120" s="9">
        <f>N120*P120</f>
        <v>7.5</v>
      </c>
      <c r="R120" s="7">
        <f>G120*13</f>
        <v>22.36</v>
      </c>
      <c r="S120" s="7">
        <f>+R120+Q120+K120</f>
        <v>79.55080000000001</v>
      </c>
      <c r="T120" s="7">
        <f>S120+S121</f>
        <v>116.55080000000001</v>
      </c>
      <c r="U120" s="7">
        <f>T120/C120</f>
        <v>116.55080000000001</v>
      </c>
      <c r="X120" s="117">
        <f>U120*1.8</f>
        <v>209.79144000000002</v>
      </c>
      <c r="Y120" s="17">
        <v>209</v>
      </c>
      <c r="Z120" s="17">
        <f>Y120*8</f>
        <v>1672</v>
      </c>
      <c r="AA120" s="17">
        <f>Y120*3.5</f>
        <v>731.5</v>
      </c>
      <c r="AB120" s="17">
        <f>Y120*0.9</f>
        <v>188.1</v>
      </c>
    </row>
    <row r="121" spans="1:28" s="17" customFormat="1" x14ac:dyDescent="0.25">
      <c r="E121" s="18" t="s">
        <v>1142</v>
      </c>
      <c r="G121" s="10">
        <f>+F121-O121/5</f>
        <v>0</v>
      </c>
      <c r="H121" s="11">
        <f>G121*7%</f>
        <v>0</v>
      </c>
      <c r="I121" s="11">
        <f>G121+H121</f>
        <v>0</v>
      </c>
      <c r="J121" s="13"/>
      <c r="K121" s="7">
        <f>I121*J121</f>
        <v>0</v>
      </c>
      <c r="L121" s="10" t="s">
        <v>30</v>
      </c>
      <c r="M121" s="13"/>
      <c r="N121" s="17">
        <v>0.2</v>
      </c>
      <c r="P121" s="13">
        <v>185</v>
      </c>
      <c r="Q121" s="9">
        <f>N121*P121</f>
        <v>37</v>
      </c>
      <c r="R121" s="7">
        <f>G121*13</f>
        <v>0</v>
      </c>
      <c r="S121" s="7">
        <f>+R121+Q121+K121</f>
        <v>37</v>
      </c>
      <c r="U121" s="7" t="e">
        <f>T121/B121</f>
        <v>#DIV/0!</v>
      </c>
      <c r="X121" s="117" t="e">
        <f>U121*1.8</f>
        <v>#DIV/0!</v>
      </c>
      <c r="Z121" s="17">
        <f>Y121*8</f>
        <v>0</v>
      </c>
      <c r="AA121" s="17">
        <f>Y121*3.5</f>
        <v>0</v>
      </c>
      <c r="AB121" s="17">
        <f>Y121*0.9</f>
        <v>0</v>
      </c>
    </row>
    <row r="123" spans="1:28" s="16" customFormat="1" x14ac:dyDescent="0.25">
      <c r="A123" s="16">
        <v>41</v>
      </c>
      <c r="B123" s="16">
        <v>14</v>
      </c>
      <c r="C123" s="16">
        <v>1</v>
      </c>
      <c r="D123" s="16" t="s">
        <v>822</v>
      </c>
      <c r="E123" s="16" t="s">
        <v>1179</v>
      </c>
      <c r="F123" s="16">
        <v>2.31</v>
      </c>
      <c r="G123" s="72">
        <f>+F123-O123/5</f>
        <v>2.11</v>
      </c>
      <c r="H123" s="73">
        <f>G123*7%</f>
        <v>0.1477</v>
      </c>
      <c r="I123" s="73">
        <f>G123+H123</f>
        <v>2.2576999999999998</v>
      </c>
      <c r="J123" s="16">
        <v>27</v>
      </c>
      <c r="K123" s="74">
        <f>I123*J123</f>
        <v>60.957899999999995</v>
      </c>
      <c r="L123" s="72" t="s">
        <v>1139</v>
      </c>
      <c r="M123" s="16">
        <v>1</v>
      </c>
      <c r="N123" s="16">
        <v>0.75</v>
      </c>
      <c r="O123" s="75">
        <v>1</v>
      </c>
      <c r="P123" s="75">
        <v>10</v>
      </c>
      <c r="Q123" s="76">
        <f>N123*P123</f>
        <v>7.5</v>
      </c>
      <c r="R123" s="74">
        <f>G123*13</f>
        <v>27.43</v>
      </c>
      <c r="S123" s="74">
        <f>+R123+Q123+K123</f>
        <v>95.887900000000002</v>
      </c>
      <c r="T123" s="74">
        <f>S123+S124</f>
        <v>142.1379</v>
      </c>
      <c r="U123" s="74">
        <f>T123/C123</f>
        <v>142.1379</v>
      </c>
      <c r="X123" s="123">
        <f>U123*1.8</f>
        <v>255.84822</v>
      </c>
      <c r="Y123" s="16">
        <v>259</v>
      </c>
      <c r="Z123" s="16">
        <f>Y123*8</f>
        <v>2072</v>
      </c>
      <c r="AA123" s="16">
        <f>Y123*3.5</f>
        <v>906.5</v>
      </c>
      <c r="AB123" s="16">
        <f>Y123*0.9</f>
        <v>233.1</v>
      </c>
    </row>
    <row r="124" spans="1:28" s="17" customFormat="1" x14ac:dyDescent="0.25">
      <c r="E124" s="18" t="s">
        <v>1131</v>
      </c>
      <c r="G124" s="10">
        <f>+F124-O124/5</f>
        <v>0</v>
      </c>
      <c r="H124" s="11">
        <f>G124*7%</f>
        <v>0</v>
      </c>
      <c r="I124" s="11">
        <f>G124+H124</f>
        <v>0</v>
      </c>
      <c r="J124" s="13"/>
      <c r="K124" s="7">
        <f>I124*J124</f>
        <v>0</v>
      </c>
      <c r="L124" s="10" t="s">
        <v>30</v>
      </c>
      <c r="M124" s="13"/>
      <c r="N124" s="17">
        <v>0.25</v>
      </c>
      <c r="P124" s="13">
        <v>185</v>
      </c>
      <c r="Q124" s="9">
        <f>N124*P124</f>
        <v>46.25</v>
      </c>
      <c r="R124" s="7">
        <f>G124*13</f>
        <v>0</v>
      </c>
      <c r="S124" s="7">
        <f>+R124+Q124+K124</f>
        <v>46.25</v>
      </c>
      <c r="U124" s="7" t="e">
        <f>T124/B124</f>
        <v>#DIV/0!</v>
      </c>
      <c r="X124" s="117" t="e">
        <f>U124*1.8</f>
        <v>#DIV/0!</v>
      </c>
      <c r="Z124" s="17">
        <f>Y124*8</f>
        <v>0</v>
      </c>
      <c r="AA124" s="17">
        <f>Y124*3.5</f>
        <v>0</v>
      </c>
      <c r="AB124" s="17">
        <f>Y124*0.9</f>
        <v>0</v>
      </c>
    </row>
    <row r="126" spans="1:28" s="17" customFormat="1" x14ac:dyDescent="0.25">
      <c r="A126" s="17">
        <v>42</v>
      </c>
      <c r="B126" s="17">
        <v>14</v>
      </c>
      <c r="C126" s="17">
        <v>1</v>
      </c>
      <c r="D126" s="17" t="s">
        <v>822</v>
      </c>
      <c r="E126" s="17" t="s">
        <v>1180</v>
      </c>
      <c r="F126" s="17">
        <v>2.31</v>
      </c>
      <c r="G126" s="10">
        <f>+F126-O126/5</f>
        <v>2.11</v>
      </c>
      <c r="H126" s="11">
        <f>G126*7%</f>
        <v>0.1477</v>
      </c>
      <c r="I126" s="11">
        <f>G126+H126</f>
        <v>2.2576999999999998</v>
      </c>
      <c r="J126" s="17">
        <v>27</v>
      </c>
      <c r="K126" s="7">
        <f>I126*J126</f>
        <v>60.957899999999995</v>
      </c>
      <c r="L126" s="10" t="s">
        <v>1138</v>
      </c>
      <c r="M126" s="17">
        <v>1</v>
      </c>
      <c r="N126" s="17">
        <v>0.75</v>
      </c>
      <c r="O126" s="13">
        <v>1</v>
      </c>
      <c r="P126" s="13">
        <v>10</v>
      </c>
      <c r="Q126" s="9">
        <f>N126*P126</f>
        <v>7.5</v>
      </c>
      <c r="R126" s="7">
        <f>G126*13</f>
        <v>27.43</v>
      </c>
      <c r="S126" s="7">
        <f>+R126+Q126+K126</f>
        <v>95.887900000000002</v>
      </c>
      <c r="T126" s="7">
        <f>S126+S127</f>
        <v>142.1379</v>
      </c>
      <c r="U126" s="7">
        <f>T126/C126</f>
        <v>142.1379</v>
      </c>
      <c r="X126" s="117">
        <f>U126*1.8</f>
        <v>255.84822</v>
      </c>
      <c r="Y126" s="17">
        <v>259</v>
      </c>
      <c r="Z126" s="17">
        <f>Y126*8</f>
        <v>2072</v>
      </c>
      <c r="AA126" s="17">
        <f>Y126*3.5</f>
        <v>906.5</v>
      </c>
      <c r="AB126" s="17">
        <f>Y126*0.9</f>
        <v>233.1</v>
      </c>
    </row>
    <row r="127" spans="1:28" s="17" customFormat="1" x14ac:dyDescent="0.25">
      <c r="E127" s="18" t="s">
        <v>1132</v>
      </c>
      <c r="G127" s="10">
        <f>+F127-O127/5</f>
        <v>0</v>
      </c>
      <c r="H127" s="11">
        <f>G127*7%</f>
        <v>0</v>
      </c>
      <c r="I127" s="11">
        <f>G127+H127</f>
        <v>0</v>
      </c>
      <c r="J127" s="13"/>
      <c r="K127" s="7">
        <f>I127*J127</f>
        <v>0</v>
      </c>
      <c r="L127" s="10" t="s">
        <v>30</v>
      </c>
      <c r="M127" s="13"/>
      <c r="N127" s="17">
        <v>0.25</v>
      </c>
      <c r="P127" s="13">
        <v>185</v>
      </c>
      <c r="Q127" s="9">
        <f>N127*P127</f>
        <v>46.25</v>
      </c>
      <c r="R127" s="7">
        <f>G127*13</f>
        <v>0</v>
      </c>
      <c r="S127" s="7">
        <f>+R127+Q127+K127</f>
        <v>46.25</v>
      </c>
      <c r="U127" s="7" t="e">
        <f>T127/B127</f>
        <v>#DIV/0!</v>
      </c>
      <c r="X127" s="117" t="e">
        <f>U127*1.8</f>
        <v>#DIV/0!</v>
      </c>
      <c r="Z127" s="17">
        <f>Y127*8</f>
        <v>0</v>
      </c>
      <c r="AA127" s="17">
        <f>Y127*3.5</f>
        <v>0</v>
      </c>
      <c r="AB127" s="17">
        <f>Y127*0.9</f>
        <v>0</v>
      </c>
    </row>
    <row r="129" spans="1:28" s="17" customFormat="1" x14ac:dyDescent="0.25">
      <c r="A129" s="17">
        <v>43</v>
      </c>
      <c r="B129" s="17">
        <v>14</v>
      </c>
      <c r="C129" s="17">
        <v>1</v>
      </c>
      <c r="D129" s="17" t="s">
        <v>822</v>
      </c>
      <c r="E129" s="17" t="s">
        <v>1181</v>
      </c>
      <c r="F129" s="17">
        <v>2.31</v>
      </c>
      <c r="G129" s="10">
        <f>+F129-O129/5</f>
        <v>2.11</v>
      </c>
      <c r="H129" s="11">
        <f>G129*7%</f>
        <v>0.1477</v>
      </c>
      <c r="I129" s="11">
        <f>G129+H129</f>
        <v>2.2576999999999998</v>
      </c>
      <c r="J129" s="17">
        <v>27</v>
      </c>
      <c r="K129" s="7">
        <f>I129*J129</f>
        <v>60.957899999999995</v>
      </c>
      <c r="L129" s="10" t="s">
        <v>1140</v>
      </c>
      <c r="M129" s="17">
        <v>1</v>
      </c>
      <c r="N129" s="17">
        <v>0.75</v>
      </c>
      <c r="O129" s="13">
        <v>1</v>
      </c>
      <c r="P129" s="13">
        <v>10</v>
      </c>
      <c r="Q129" s="9">
        <f>N129*P129</f>
        <v>7.5</v>
      </c>
      <c r="R129" s="7">
        <f>G129*13</f>
        <v>27.43</v>
      </c>
      <c r="S129" s="7">
        <f>+R129+Q129+K129</f>
        <v>95.887900000000002</v>
      </c>
      <c r="T129" s="7">
        <f>S129+S130</f>
        <v>142.1379</v>
      </c>
      <c r="U129" s="7">
        <f>T129/C129</f>
        <v>142.1379</v>
      </c>
      <c r="X129" s="117">
        <f>U129*1.8</f>
        <v>255.84822</v>
      </c>
      <c r="Y129" s="17">
        <v>259</v>
      </c>
      <c r="Z129" s="17">
        <f>Y129*8</f>
        <v>2072</v>
      </c>
      <c r="AA129" s="17">
        <f>Y129*3.5</f>
        <v>906.5</v>
      </c>
      <c r="AB129" s="17">
        <f>Y129*0.9</f>
        <v>233.1</v>
      </c>
    </row>
    <row r="130" spans="1:28" s="17" customFormat="1" x14ac:dyDescent="0.25">
      <c r="E130" s="18" t="s">
        <v>1135</v>
      </c>
      <c r="G130" s="10">
        <f>+F130-O130/5</f>
        <v>0</v>
      </c>
      <c r="H130" s="11">
        <f>G130*7%</f>
        <v>0</v>
      </c>
      <c r="I130" s="11">
        <f>G130+H130</f>
        <v>0</v>
      </c>
      <c r="J130" s="13"/>
      <c r="K130" s="7">
        <f>I130*J130</f>
        <v>0</v>
      </c>
      <c r="L130" s="10" t="s">
        <v>30</v>
      </c>
      <c r="M130" s="13"/>
      <c r="N130" s="17">
        <v>0.25</v>
      </c>
      <c r="P130" s="13">
        <v>185</v>
      </c>
      <c r="Q130" s="9">
        <f>N130*P130</f>
        <v>46.25</v>
      </c>
      <c r="R130" s="7">
        <f>G130*13</f>
        <v>0</v>
      </c>
      <c r="S130" s="7">
        <f>+R130+Q130+K130</f>
        <v>46.25</v>
      </c>
      <c r="U130" s="7" t="e">
        <f>T130/B130</f>
        <v>#DIV/0!</v>
      </c>
      <c r="X130" s="117" t="e">
        <f>U130*1.8</f>
        <v>#DIV/0!</v>
      </c>
      <c r="Z130" s="17">
        <f>Y130*8</f>
        <v>0</v>
      </c>
      <c r="AA130" s="17">
        <f>Y130*3.5</f>
        <v>0</v>
      </c>
      <c r="AB130" s="17">
        <f>Y130*0.9</f>
        <v>0</v>
      </c>
    </row>
    <row r="132" spans="1:28" s="17" customFormat="1" x14ac:dyDescent="0.25">
      <c r="A132" s="17">
        <v>44</v>
      </c>
      <c r="B132" s="17">
        <v>14</v>
      </c>
      <c r="C132" s="17">
        <v>1</v>
      </c>
      <c r="D132" s="17" t="s">
        <v>822</v>
      </c>
      <c r="E132" s="17" t="s">
        <v>1182</v>
      </c>
      <c r="F132" s="17">
        <v>2.31</v>
      </c>
      <c r="G132" s="10">
        <f>+F132-O132/5</f>
        <v>2.11</v>
      </c>
      <c r="H132" s="11">
        <f>G132*7%</f>
        <v>0.1477</v>
      </c>
      <c r="I132" s="11">
        <f>G132+H132</f>
        <v>2.2576999999999998</v>
      </c>
      <c r="J132" s="17">
        <v>27</v>
      </c>
      <c r="K132" s="7">
        <f>I132*J132</f>
        <v>60.957899999999995</v>
      </c>
      <c r="L132" s="10" t="s">
        <v>893</v>
      </c>
      <c r="M132" s="17">
        <v>1</v>
      </c>
      <c r="N132" s="17">
        <v>0.75</v>
      </c>
      <c r="O132" s="13">
        <v>1</v>
      </c>
      <c r="P132" s="13">
        <v>10</v>
      </c>
      <c r="Q132" s="9">
        <f>N132*P132</f>
        <v>7.5</v>
      </c>
      <c r="R132" s="7">
        <f>G132*13</f>
        <v>27.43</v>
      </c>
      <c r="S132" s="7">
        <f>+R132+Q132+K132</f>
        <v>95.887900000000002</v>
      </c>
      <c r="T132" s="7">
        <f>S132+S133</f>
        <v>142.1379</v>
      </c>
      <c r="U132" s="7">
        <f>T132/C132</f>
        <v>142.1379</v>
      </c>
      <c r="X132" s="117">
        <f>U132*1.8</f>
        <v>255.84822</v>
      </c>
      <c r="Y132" s="17">
        <v>259</v>
      </c>
      <c r="Z132" s="17">
        <f>Y132*8</f>
        <v>2072</v>
      </c>
      <c r="AA132" s="17">
        <f>Y132*3.5</f>
        <v>906.5</v>
      </c>
      <c r="AB132" s="17">
        <f>Y132*0.9</f>
        <v>233.1</v>
      </c>
    </row>
    <row r="133" spans="1:28" s="17" customFormat="1" x14ac:dyDescent="0.25">
      <c r="E133" s="18" t="s">
        <v>1137</v>
      </c>
      <c r="G133" s="10">
        <f>+F133-O133/5</f>
        <v>0</v>
      </c>
      <c r="H133" s="11">
        <f>G133*7%</f>
        <v>0</v>
      </c>
      <c r="I133" s="11">
        <f>G133+H133</f>
        <v>0</v>
      </c>
      <c r="J133" s="13"/>
      <c r="K133" s="7">
        <f>I133*J133</f>
        <v>0</v>
      </c>
      <c r="L133" s="10" t="s">
        <v>30</v>
      </c>
      <c r="M133" s="13"/>
      <c r="N133" s="17">
        <v>0.25</v>
      </c>
      <c r="P133" s="13">
        <v>185</v>
      </c>
      <c r="Q133" s="9">
        <f>N133*P133</f>
        <v>46.25</v>
      </c>
      <c r="R133" s="7">
        <f>G133*13</f>
        <v>0</v>
      </c>
      <c r="S133" s="7">
        <f>+R133+Q133+K133</f>
        <v>46.25</v>
      </c>
      <c r="U133" s="7" t="e">
        <f>T133/B133</f>
        <v>#DIV/0!</v>
      </c>
      <c r="X133" s="117" t="e">
        <f>U133*1.8</f>
        <v>#DIV/0!</v>
      </c>
      <c r="Z133" s="17">
        <f>Y133*8</f>
        <v>0</v>
      </c>
      <c r="AA133" s="17">
        <f>Y133*3.5</f>
        <v>0</v>
      </c>
      <c r="AB133" s="17">
        <f>Y133*0.9</f>
        <v>0</v>
      </c>
    </row>
    <row r="135" spans="1:28" s="17" customFormat="1" x14ac:dyDescent="0.25">
      <c r="A135" s="17">
        <v>45</v>
      </c>
      <c r="B135" s="17">
        <v>14</v>
      </c>
      <c r="C135" s="17">
        <v>1</v>
      </c>
      <c r="D135" s="17" t="s">
        <v>822</v>
      </c>
      <c r="E135" s="17" t="s">
        <v>1183</v>
      </c>
      <c r="F135" s="17">
        <v>2.31</v>
      </c>
      <c r="G135" s="10">
        <f>+F135-O135/5</f>
        <v>2.11</v>
      </c>
      <c r="H135" s="11">
        <f>G135*7%</f>
        <v>0.1477</v>
      </c>
      <c r="I135" s="11">
        <f>G135+H135</f>
        <v>2.2576999999999998</v>
      </c>
      <c r="J135" s="17">
        <v>27</v>
      </c>
      <c r="K135" s="7">
        <f>I135*J135</f>
        <v>60.957899999999995</v>
      </c>
      <c r="L135" s="10" t="s">
        <v>1143</v>
      </c>
      <c r="M135" s="17">
        <v>1</v>
      </c>
      <c r="N135" s="17">
        <v>0.75</v>
      </c>
      <c r="O135" s="13">
        <v>1</v>
      </c>
      <c r="P135" s="13">
        <v>10</v>
      </c>
      <c r="Q135" s="9">
        <f>N135*P135</f>
        <v>7.5</v>
      </c>
      <c r="R135" s="7">
        <f>G135*13</f>
        <v>27.43</v>
      </c>
      <c r="S135" s="7">
        <f>+R135+Q135+K135</f>
        <v>95.887900000000002</v>
      </c>
      <c r="T135" s="7">
        <f>S135+S136</f>
        <v>142.1379</v>
      </c>
      <c r="U135" s="7">
        <f>T135/C135</f>
        <v>142.1379</v>
      </c>
      <c r="X135" s="117">
        <f>U135*1.8</f>
        <v>255.84822</v>
      </c>
      <c r="Y135" s="17">
        <v>259</v>
      </c>
      <c r="Z135" s="17">
        <f>Y135*8</f>
        <v>2072</v>
      </c>
      <c r="AA135" s="17">
        <f>Y135*3.5</f>
        <v>906.5</v>
      </c>
      <c r="AB135" s="17">
        <f>Y135*0.9</f>
        <v>233.1</v>
      </c>
    </row>
    <row r="136" spans="1:28" s="17" customFormat="1" x14ac:dyDescent="0.25">
      <c r="E136" s="18" t="s">
        <v>1142</v>
      </c>
      <c r="G136" s="10">
        <f>+F136-O136/5</f>
        <v>0</v>
      </c>
      <c r="H136" s="11">
        <f>G136*7%</f>
        <v>0</v>
      </c>
      <c r="I136" s="11">
        <f>G136+H136</f>
        <v>0</v>
      </c>
      <c r="J136" s="13"/>
      <c r="K136" s="7">
        <f>I136*J136</f>
        <v>0</v>
      </c>
      <c r="L136" s="10" t="s">
        <v>30</v>
      </c>
      <c r="M136" s="13"/>
      <c r="N136" s="17">
        <v>0.25</v>
      </c>
      <c r="P136" s="13">
        <v>185</v>
      </c>
      <c r="Q136" s="9">
        <f>N136*P136</f>
        <v>46.25</v>
      </c>
      <c r="R136" s="7">
        <f>G136*13</f>
        <v>0</v>
      </c>
      <c r="S136" s="7">
        <f>+R136+Q136+K136</f>
        <v>46.25</v>
      </c>
      <c r="U136" s="7" t="e">
        <f>T136/B136</f>
        <v>#DIV/0!</v>
      </c>
      <c r="X136" s="117" t="e">
        <f>U136*1.8</f>
        <v>#DIV/0!</v>
      </c>
      <c r="Z136" s="17">
        <f>Y136*8</f>
        <v>0</v>
      </c>
      <c r="AA136" s="17">
        <f>Y136*3.5</f>
        <v>0</v>
      </c>
      <c r="AB136" s="17">
        <f>Y136*0.9</f>
        <v>0</v>
      </c>
    </row>
    <row r="138" spans="1:28" s="16" customFormat="1" x14ac:dyDescent="0.25">
      <c r="A138" s="16">
        <v>46</v>
      </c>
      <c r="B138" s="16">
        <v>14</v>
      </c>
      <c r="C138" s="16">
        <v>1</v>
      </c>
      <c r="D138" s="16" t="s">
        <v>822</v>
      </c>
      <c r="E138" s="16" t="s">
        <v>1184</v>
      </c>
      <c r="F138" s="16">
        <v>1.1000000000000001</v>
      </c>
      <c r="G138" s="72">
        <f>+F138-O138/5</f>
        <v>0.92000000000000015</v>
      </c>
      <c r="H138" s="73">
        <f>G138*7%</f>
        <v>6.4400000000000013E-2</v>
      </c>
      <c r="I138" s="73">
        <f>G138+H138</f>
        <v>0.98440000000000016</v>
      </c>
      <c r="J138" s="16">
        <v>27</v>
      </c>
      <c r="K138" s="74">
        <f>I138*J138</f>
        <v>26.578800000000005</v>
      </c>
      <c r="L138" s="72" t="s">
        <v>1139</v>
      </c>
      <c r="M138" s="16">
        <v>1</v>
      </c>
      <c r="N138" s="16">
        <v>0.65</v>
      </c>
      <c r="O138" s="75">
        <v>0.9</v>
      </c>
      <c r="P138" s="75">
        <v>10</v>
      </c>
      <c r="Q138" s="76">
        <f>N138*P138</f>
        <v>6.5</v>
      </c>
      <c r="R138" s="74">
        <f>G138*13</f>
        <v>11.960000000000003</v>
      </c>
      <c r="S138" s="74">
        <f>+R138+Q138+K138</f>
        <v>45.038800000000009</v>
      </c>
      <c r="T138" s="74">
        <f>S138+S139</f>
        <v>91.288800000000009</v>
      </c>
      <c r="U138" s="74">
        <f>T138/C138</f>
        <v>91.288800000000009</v>
      </c>
      <c r="X138" s="123">
        <f>U138*2</f>
        <v>182.57760000000002</v>
      </c>
      <c r="Y138" s="16">
        <v>179</v>
      </c>
      <c r="Z138" s="16">
        <f>Y138*8</f>
        <v>1432</v>
      </c>
      <c r="AA138" s="16">
        <f>Y138*3.5</f>
        <v>626.5</v>
      </c>
      <c r="AB138" s="16">
        <f>Y138*0.9</f>
        <v>161.1</v>
      </c>
    </row>
    <row r="139" spans="1:28" s="17" customFormat="1" x14ac:dyDescent="0.25">
      <c r="E139" s="18" t="s">
        <v>1131</v>
      </c>
      <c r="G139" s="10">
        <f>+F139-O139/5</f>
        <v>0</v>
      </c>
      <c r="H139" s="11">
        <f>G139*7%</f>
        <v>0</v>
      </c>
      <c r="I139" s="11">
        <f>G139+H139</f>
        <v>0</v>
      </c>
      <c r="J139" s="13"/>
      <c r="K139" s="7">
        <f>I139*J139</f>
        <v>0</v>
      </c>
      <c r="L139" s="10" t="s">
        <v>30</v>
      </c>
      <c r="M139" s="13"/>
      <c r="N139" s="17">
        <v>0.25</v>
      </c>
      <c r="P139" s="13">
        <v>185</v>
      </c>
      <c r="Q139" s="9">
        <f>N139*P139</f>
        <v>46.25</v>
      </c>
      <c r="R139" s="7">
        <f>G139*13</f>
        <v>0</v>
      </c>
      <c r="S139" s="7">
        <f>+R139+Q139+K139</f>
        <v>46.25</v>
      </c>
      <c r="U139" s="7" t="e">
        <f>T139/B139</f>
        <v>#DIV/0!</v>
      </c>
      <c r="X139" s="117" t="e">
        <f>U139*1.8</f>
        <v>#DIV/0!</v>
      </c>
      <c r="Z139" s="17">
        <f>Y139*8</f>
        <v>0</v>
      </c>
      <c r="AA139" s="17">
        <f>Y139*3.5</f>
        <v>0</v>
      </c>
      <c r="AB139" s="17">
        <f>Y139*0.9</f>
        <v>0</v>
      </c>
    </row>
    <row r="141" spans="1:28" s="17" customFormat="1" x14ac:dyDescent="0.25">
      <c r="A141" s="17">
        <v>47</v>
      </c>
      <c r="B141" s="17">
        <v>14</v>
      </c>
      <c r="C141" s="17">
        <v>1</v>
      </c>
      <c r="D141" s="17" t="s">
        <v>822</v>
      </c>
      <c r="E141" s="17" t="s">
        <v>1185</v>
      </c>
      <c r="F141" s="17">
        <v>1.1000000000000001</v>
      </c>
      <c r="G141" s="10">
        <f>+F141-O141/5</f>
        <v>0.92000000000000015</v>
      </c>
      <c r="H141" s="11">
        <f>G141*7%</f>
        <v>6.4400000000000013E-2</v>
      </c>
      <c r="I141" s="11">
        <f>G141+H141</f>
        <v>0.98440000000000016</v>
      </c>
      <c r="J141" s="17">
        <v>27</v>
      </c>
      <c r="K141" s="7">
        <f>I141*J141</f>
        <v>26.578800000000005</v>
      </c>
      <c r="L141" s="10" t="s">
        <v>1138</v>
      </c>
      <c r="M141" s="17">
        <v>1</v>
      </c>
      <c r="N141" s="17">
        <v>0.65</v>
      </c>
      <c r="O141" s="13">
        <v>0.9</v>
      </c>
      <c r="P141" s="13">
        <v>10</v>
      </c>
      <c r="Q141" s="9">
        <f>N141*P141</f>
        <v>6.5</v>
      </c>
      <c r="R141" s="7">
        <f>G141*13</f>
        <v>11.960000000000003</v>
      </c>
      <c r="S141" s="7">
        <f>+R141+Q141+K141</f>
        <v>45.038800000000009</v>
      </c>
      <c r="T141" s="7">
        <f>S141+S142</f>
        <v>91.288800000000009</v>
      </c>
      <c r="U141" s="7">
        <f>T141/C141</f>
        <v>91.288800000000009</v>
      </c>
      <c r="X141" s="117">
        <f>U141*2</f>
        <v>182.57760000000002</v>
      </c>
      <c r="Y141" s="17">
        <v>179</v>
      </c>
      <c r="Z141" s="17">
        <f>Y141*8</f>
        <v>1432</v>
      </c>
      <c r="AA141" s="17">
        <f>Y141*3.5</f>
        <v>626.5</v>
      </c>
      <c r="AB141" s="17">
        <f>Y141*0.9</f>
        <v>161.1</v>
      </c>
    </row>
    <row r="142" spans="1:28" s="17" customFormat="1" x14ac:dyDescent="0.25">
      <c r="E142" s="18" t="s">
        <v>1132</v>
      </c>
      <c r="G142" s="10">
        <f>+F142-O142/5</f>
        <v>0</v>
      </c>
      <c r="H142" s="11">
        <f>G142*7%</f>
        <v>0</v>
      </c>
      <c r="I142" s="11">
        <f>G142+H142</f>
        <v>0</v>
      </c>
      <c r="J142" s="13"/>
      <c r="K142" s="7">
        <f>I142*J142</f>
        <v>0</v>
      </c>
      <c r="L142" s="10" t="s">
        <v>30</v>
      </c>
      <c r="M142" s="13"/>
      <c r="N142" s="17">
        <v>0.25</v>
      </c>
      <c r="P142" s="13">
        <v>185</v>
      </c>
      <c r="Q142" s="9">
        <f>N142*P142</f>
        <v>46.25</v>
      </c>
      <c r="R142" s="7">
        <f>G142*13</f>
        <v>0</v>
      </c>
      <c r="S142" s="7">
        <f>+R142+Q142+K142</f>
        <v>46.25</v>
      </c>
      <c r="U142" s="7" t="e">
        <f>T142/B142</f>
        <v>#DIV/0!</v>
      </c>
      <c r="X142" s="117" t="e">
        <f>U142*1.8</f>
        <v>#DIV/0!</v>
      </c>
      <c r="Z142" s="17">
        <f>Y142*8</f>
        <v>0</v>
      </c>
      <c r="AA142" s="17">
        <f>Y142*3.5</f>
        <v>0</v>
      </c>
      <c r="AB142" s="17">
        <f>Y142*0.9</f>
        <v>0</v>
      </c>
    </row>
    <row r="144" spans="1:28" s="17" customFormat="1" x14ac:dyDescent="0.25">
      <c r="A144" s="17">
        <v>48</v>
      </c>
      <c r="B144" s="17">
        <v>14</v>
      </c>
      <c r="C144" s="17">
        <v>1</v>
      </c>
      <c r="D144" s="17" t="s">
        <v>822</v>
      </c>
      <c r="E144" s="17" t="s">
        <v>1186</v>
      </c>
      <c r="F144" s="17">
        <v>1.1000000000000001</v>
      </c>
      <c r="G144" s="10">
        <f>+F144-O144/5</f>
        <v>0.92000000000000015</v>
      </c>
      <c r="H144" s="11">
        <f>G144*7%</f>
        <v>6.4400000000000013E-2</v>
      </c>
      <c r="I144" s="11">
        <f>G144+H144</f>
        <v>0.98440000000000016</v>
      </c>
      <c r="J144" s="17">
        <v>27</v>
      </c>
      <c r="K144" s="7">
        <f>I144*J144</f>
        <v>26.578800000000005</v>
      </c>
      <c r="L144" s="10" t="s">
        <v>1140</v>
      </c>
      <c r="M144" s="17">
        <v>1</v>
      </c>
      <c r="N144" s="17">
        <v>0.65</v>
      </c>
      <c r="O144" s="13">
        <v>0.9</v>
      </c>
      <c r="P144" s="13">
        <v>10</v>
      </c>
      <c r="Q144" s="9">
        <f>N144*P144</f>
        <v>6.5</v>
      </c>
      <c r="R144" s="7">
        <f>G144*13</f>
        <v>11.960000000000003</v>
      </c>
      <c r="S144" s="7">
        <f>+R144+Q144+K144</f>
        <v>45.038800000000009</v>
      </c>
      <c r="T144" s="7">
        <f>S144+S145</f>
        <v>91.288800000000009</v>
      </c>
      <c r="U144" s="7">
        <f>T144/C144</f>
        <v>91.288800000000009</v>
      </c>
      <c r="X144" s="117">
        <f>U144*2</f>
        <v>182.57760000000002</v>
      </c>
      <c r="Y144" s="17">
        <v>179</v>
      </c>
      <c r="Z144" s="17">
        <f>Y144*8</f>
        <v>1432</v>
      </c>
      <c r="AA144" s="17">
        <f>Y144*3.5</f>
        <v>626.5</v>
      </c>
      <c r="AB144" s="17">
        <f>Y144*0.9</f>
        <v>161.1</v>
      </c>
    </row>
    <row r="145" spans="1:28" s="17" customFormat="1" x14ac:dyDescent="0.25">
      <c r="E145" s="18" t="s">
        <v>1135</v>
      </c>
      <c r="G145" s="10">
        <f>+F145-O145/5</f>
        <v>0</v>
      </c>
      <c r="H145" s="11">
        <f>G145*7%</f>
        <v>0</v>
      </c>
      <c r="I145" s="11">
        <f>G145+H145</f>
        <v>0</v>
      </c>
      <c r="J145" s="13"/>
      <c r="K145" s="7">
        <f>I145*J145</f>
        <v>0</v>
      </c>
      <c r="L145" s="10" t="s">
        <v>30</v>
      </c>
      <c r="M145" s="13"/>
      <c r="N145" s="17">
        <v>0.25</v>
      </c>
      <c r="P145" s="13">
        <v>185</v>
      </c>
      <c r="Q145" s="9">
        <f>N145*P145</f>
        <v>46.25</v>
      </c>
      <c r="R145" s="7">
        <f>G145*13</f>
        <v>0</v>
      </c>
      <c r="S145" s="7">
        <f>+R145+Q145+K145</f>
        <v>46.25</v>
      </c>
      <c r="U145" s="7" t="e">
        <f>T145/B145</f>
        <v>#DIV/0!</v>
      </c>
      <c r="X145" s="117" t="e">
        <f>U145*1.8</f>
        <v>#DIV/0!</v>
      </c>
      <c r="Z145" s="17">
        <f>Y145*8</f>
        <v>0</v>
      </c>
      <c r="AA145" s="17">
        <f>Y145*3.5</f>
        <v>0</v>
      </c>
      <c r="AB145" s="17">
        <f>Y145*0.9</f>
        <v>0</v>
      </c>
    </row>
    <row r="147" spans="1:28" s="17" customFormat="1" x14ac:dyDescent="0.25">
      <c r="A147" s="17">
        <v>49</v>
      </c>
      <c r="B147" s="17">
        <v>14</v>
      </c>
      <c r="C147" s="17">
        <v>1</v>
      </c>
      <c r="D147" s="17" t="s">
        <v>822</v>
      </c>
      <c r="E147" s="17" t="s">
        <v>1187</v>
      </c>
      <c r="F147" s="17">
        <v>1.1000000000000001</v>
      </c>
      <c r="G147" s="10">
        <f>+F147-O147/5</f>
        <v>0.92000000000000015</v>
      </c>
      <c r="H147" s="11">
        <f>G147*7%</f>
        <v>6.4400000000000013E-2</v>
      </c>
      <c r="I147" s="11">
        <f>G147+H147</f>
        <v>0.98440000000000016</v>
      </c>
      <c r="J147" s="17">
        <v>27</v>
      </c>
      <c r="K147" s="7">
        <f>I147*J147</f>
        <v>26.578800000000005</v>
      </c>
      <c r="L147" s="10" t="s">
        <v>893</v>
      </c>
      <c r="M147" s="17">
        <v>1</v>
      </c>
      <c r="N147" s="17">
        <v>0.65</v>
      </c>
      <c r="O147" s="13">
        <v>0.9</v>
      </c>
      <c r="P147" s="13">
        <v>10</v>
      </c>
      <c r="Q147" s="9">
        <f>N147*P147</f>
        <v>6.5</v>
      </c>
      <c r="R147" s="7">
        <f>G147*13</f>
        <v>11.960000000000003</v>
      </c>
      <c r="S147" s="7">
        <f>+R147+Q147+K147</f>
        <v>45.038800000000009</v>
      </c>
      <c r="T147" s="7">
        <f>S147+S148</f>
        <v>91.288800000000009</v>
      </c>
      <c r="U147" s="7">
        <f>T147/C147</f>
        <v>91.288800000000009</v>
      </c>
      <c r="X147" s="117">
        <f>U147*2</f>
        <v>182.57760000000002</v>
      </c>
      <c r="Y147" s="17">
        <v>179</v>
      </c>
      <c r="Z147" s="17">
        <f>Y147*8</f>
        <v>1432</v>
      </c>
      <c r="AA147" s="17">
        <f>Y147*3.5</f>
        <v>626.5</v>
      </c>
      <c r="AB147" s="17">
        <f>Y147*0.9</f>
        <v>161.1</v>
      </c>
    </row>
    <row r="148" spans="1:28" s="17" customFormat="1" x14ac:dyDescent="0.25">
      <c r="E148" s="18" t="s">
        <v>1137</v>
      </c>
      <c r="G148" s="10">
        <f>+F148-O148/5</f>
        <v>0</v>
      </c>
      <c r="H148" s="11">
        <f>G148*7%</f>
        <v>0</v>
      </c>
      <c r="I148" s="11">
        <f>G148+H148</f>
        <v>0</v>
      </c>
      <c r="J148" s="13"/>
      <c r="K148" s="7">
        <f>I148*J148</f>
        <v>0</v>
      </c>
      <c r="L148" s="10" t="s">
        <v>30</v>
      </c>
      <c r="M148" s="13"/>
      <c r="N148" s="17">
        <v>0.25</v>
      </c>
      <c r="P148" s="13">
        <v>185</v>
      </c>
      <c r="Q148" s="9">
        <f>N148*P148</f>
        <v>46.25</v>
      </c>
      <c r="R148" s="7">
        <f>G148*13</f>
        <v>0</v>
      </c>
      <c r="S148" s="7">
        <f>+R148+Q148+K148</f>
        <v>46.25</v>
      </c>
      <c r="U148" s="7" t="e">
        <f>T148/B148</f>
        <v>#DIV/0!</v>
      </c>
      <c r="X148" s="117" t="e">
        <f>U148*1.8</f>
        <v>#DIV/0!</v>
      </c>
      <c r="Z148" s="17">
        <f>Y148*8</f>
        <v>0</v>
      </c>
      <c r="AA148" s="17">
        <f>Y148*3.5</f>
        <v>0</v>
      </c>
      <c r="AB148" s="17">
        <f>Y148*0.9</f>
        <v>0</v>
      </c>
    </row>
    <row r="150" spans="1:28" s="17" customFormat="1" x14ac:dyDescent="0.25">
      <c r="A150" s="17">
        <v>50</v>
      </c>
      <c r="B150" s="17">
        <v>14</v>
      </c>
      <c r="C150" s="17">
        <v>1</v>
      </c>
      <c r="D150" s="17" t="s">
        <v>822</v>
      </c>
      <c r="E150" s="17" t="s">
        <v>1188</v>
      </c>
      <c r="F150" s="17">
        <v>1.1000000000000001</v>
      </c>
      <c r="G150" s="10">
        <f>+F150-O150/5</f>
        <v>0.92000000000000015</v>
      </c>
      <c r="H150" s="11">
        <f>G150*7%</f>
        <v>6.4400000000000013E-2</v>
      </c>
      <c r="I150" s="11">
        <f>G150+H150</f>
        <v>0.98440000000000016</v>
      </c>
      <c r="J150" s="17">
        <v>27</v>
      </c>
      <c r="K150" s="7">
        <f>I150*J150</f>
        <v>26.578800000000005</v>
      </c>
      <c r="L150" s="10" t="s">
        <v>1143</v>
      </c>
      <c r="M150" s="17">
        <v>1</v>
      </c>
      <c r="N150" s="17">
        <v>0.65</v>
      </c>
      <c r="O150" s="13">
        <v>0.9</v>
      </c>
      <c r="P150" s="13">
        <v>10</v>
      </c>
      <c r="Q150" s="9">
        <f>N150*P150</f>
        <v>6.5</v>
      </c>
      <c r="R150" s="7">
        <f>G150*13</f>
        <v>11.960000000000003</v>
      </c>
      <c r="S150" s="7">
        <f>+R150+Q150+K150</f>
        <v>45.038800000000009</v>
      </c>
      <c r="T150" s="7">
        <f>S150+S151</f>
        <v>91.288800000000009</v>
      </c>
      <c r="U150" s="7">
        <f>T150/C150</f>
        <v>91.288800000000009</v>
      </c>
      <c r="X150" s="117">
        <f>U150*2</f>
        <v>182.57760000000002</v>
      </c>
      <c r="Y150" s="17">
        <v>179</v>
      </c>
      <c r="Z150" s="17">
        <f>Y150*8</f>
        <v>1432</v>
      </c>
      <c r="AA150" s="17">
        <f>Y150*3.5</f>
        <v>626.5</v>
      </c>
      <c r="AB150" s="17">
        <f>Y150*0.9</f>
        <v>161.1</v>
      </c>
    </row>
    <row r="151" spans="1:28" s="17" customFormat="1" x14ac:dyDescent="0.25">
      <c r="E151" s="18" t="s">
        <v>1142</v>
      </c>
      <c r="G151" s="10">
        <f>+F151-O151/5</f>
        <v>0</v>
      </c>
      <c r="H151" s="11">
        <f>G151*7%</f>
        <v>0</v>
      </c>
      <c r="I151" s="11">
        <f>G151+H151</f>
        <v>0</v>
      </c>
      <c r="J151" s="13"/>
      <c r="K151" s="7">
        <f>I151*J151</f>
        <v>0</v>
      </c>
      <c r="L151" s="10" t="s">
        <v>30</v>
      </c>
      <c r="M151" s="13"/>
      <c r="N151" s="17">
        <v>0.25</v>
      </c>
      <c r="P151" s="13">
        <v>185</v>
      </c>
      <c r="Q151" s="9">
        <f>N151*P151</f>
        <v>46.25</v>
      </c>
      <c r="R151" s="7">
        <f>G151*13</f>
        <v>0</v>
      </c>
      <c r="S151" s="7">
        <f>+R151+Q151+K151</f>
        <v>46.25</v>
      </c>
      <c r="U151" s="7" t="e">
        <f>T151/B151</f>
        <v>#DIV/0!</v>
      </c>
      <c r="X151" s="117" t="e">
        <f>U151*1.8</f>
        <v>#DIV/0!</v>
      </c>
      <c r="Z151" s="17">
        <f>Y151*8</f>
        <v>0</v>
      </c>
      <c r="AA151" s="17">
        <f>Y151*3.5</f>
        <v>0</v>
      </c>
      <c r="AB151" s="17">
        <f>Y151*0.9</f>
        <v>0</v>
      </c>
    </row>
    <row r="153" spans="1:28" s="16" customFormat="1" x14ac:dyDescent="0.25">
      <c r="A153" s="16">
        <v>51</v>
      </c>
      <c r="B153" s="16">
        <v>14</v>
      </c>
      <c r="C153" s="16">
        <v>1</v>
      </c>
      <c r="D153" s="16" t="s">
        <v>822</v>
      </c>
      <c r="E153" s="16" t="s">
        <v>1189</v>
      </c>
      <c r="F153" s="16">
        <v>1.53</v>
      </c>
      <c r="G153" s="72">
        <f>+F153-O153/5</f>
        <v>1.32</v>
      </c>
      <c r="H153" s="73">
        <f>G153*7%</f>
        <v>9.240000000000001E-2</v>
      </c>
      <c r="I153" s="73">
        <f>G153+H153</f>
        <v>1.4124000000000001</v>
      </c>
      <c r="J153" s="16">
        <v>27</v>
      </c>
      <c r="K153" s="74">
        <f>I153*J153</f>
        <v>38.134800000000006</v>
      </c>
      <c r="L153" s="72" t="s">
        <v>1139</v>
      </c>
      <c r="M153" s="16">
        <v>1</v>
      </c>
      <c r="N153" s="16">
        <v>0.75</v>
      </c>
      <c r="O153" s="75">
        <v>1.05</v>
      </c>
      <c r="P153" s="75">
        <v>10</v>
      </c>
      <c r="Q153" s="76">
        <f>N153*P153</f>
        <v>7.5</v>
      </c>
      <c r="R153" s="74">
        <f>G153*13</f>
        <v>17.16</v>
      </c>
      <c r="S153" s="74">
        <f>+R153+Q153+K153</f>
        <v>62.794800000000009</v>
      </c>
      <c r="T153" s="74">
        <f>S153+S154</f>
        <v>118.29480000000001</v>
      </c>
      <c r="U153" s="74">
        <f>T153/C153</f>
        <v>118.29480000000001</v>
      </c>
      <c r="X153" s="123">
        <f>U153*1.8</f>
        <v>212.93064000000001</v>
      </c>
      <c r="Y153" s="16">
        <v>209</v>
      </c>
      <c r="Z153" s="16">
        <f>Y153*8</f>
        <v>1672</v>
      </c>
      <c r="AA153" s="16">
        <f>Y153*3.5</f>
        <v>731.5</v>
      </c>
      <c r="AB153" s="16">
        <f>Y153*0.9</f>
        <v>188.1</v>
      </c>
    </row>
    <row r="154" spans="1:28" s="17" customFormat="1" x14ac:dyDescent="0.25">
      <c r="E154" s="18" t="s">
        <v>1131</v>
      </c>
      <c r="G154" s="10">
        <f>+F154-O154/5</f>
        <v>0</v>
      </c>
      <c r="H154" s="11">
        <f>G154*7%</f>
        <v>0</v>
      </c>
      <c r="I154" s="11">
        <f>G154+H154</f>
        <v>0</v>
      </c>
      <c r="J154" s="13"/>
      <c r="K154" s="7">
        <f>I154*J154</f>
        <v>0</v>
      </c>
      <c r="L154" s="10" t="s">
        <v>30</v>
      </c>
      <c r="M154" s="13"/>
      <c r="N154" s="17">
        <v>0.3</v>
      </c>
      <c r="P154" s="13">
        <v>185</v>
      </c>
      <c r="Q154" s="9">
        <f>N154*P154</f>
        <v>55.5</v>
      </c>
      <c r="R154" s="7">
        <f>G154*13</f>
        <v>0</v>
      </c>
      <c r="S154" s="7">
        <f>+R154+Q154+K154</f>
        <v>55.5</v>
      </c>
      <c r="U154" s="7" t="e">
        <f>T154/B154</f>
        <v>#DIV/0!</v>
      </c>
      <c r="X154" s="117" t="e">
        <f>U154*1.8</f>
        <v>#DIV/0!</v>
      </c>
      <c r="Z154" s="17">
        <f>Y154*8</f>
        <v>0</v>
      </c>
      <c r="AA154" s="17">
        <f>Y154*3.5</f>
        <v>0</v>
      </c>
      <c r="AB154" s="17">
        <f>Y154*0.9</f>
        <v>0</v>
      </c>
    </row>
    <row r="156" spans="1:28" s="17" customFormat="1" x14ac:dyDescent="0.25">
      <c r="A156" s="17">
        <v>52</v>
      </c>
      <c r="B156" s="17">
        <v>14</v>
      </c>
      <c r="C156" s="17">
        <v>1</v>
      </c>
      <c r="D156" s="17" t="s">
        <v>822</v>
      </c>
      <c r="E156" s="17" t="s">
        <v>1190</v>
      </c>
      <c r="F156" s="17">
        <v>1.53</v>
      </c>
      <c r="G156" s="10">
        <f>+F156-O156/5</f>
        <v>1.32</v>
      </c>
      <c r="H156" s="11">
        <f>G156*7%</f>
        <v>9.240000000000001E-2</v>
      </c>
      <c r="I156" s="11">
        <f>G156+H156</f>
        <v>1.4124000000000001</v>
      </c>
      <c r="J156" s="17">
        <v>27</v>
      </c>
      <c r="K156" s="7">
        <f>I156*J156</f>
        <v>38.134800000000006</v>
      </c>
      <c r="L156" s="10" t="s">
        <v>1138</v>
      </c>
      <c r="M156" s="17">
        <v>1</v>
      </c>
      <c r="N156" s="17">
        <v>0.75</v>
      </c>
      <c r="O156" s="13">
        <v>1.05</v>
      </c>
      <c r="P156" s="13">
        <v>10</v>
      </c>
      <c r="Q156" s="9">
        <f>N156*P156</f>
        <v>7.5</v>
      </c>
      <c r="R156" s="7">
        <f>G156*13</f>
        <v>17.16</v>
      </c>
      <c r="S156" s="7">
        <f>+R156+Q156+K156</f>
        <v>62.794800000000009</v>
      </c>
      <c r="T156" s="7">
        <f>S156+S157</f>
        <v>118.29480000000001</v>
      </c>
      <c r="U156" s="7">
        <f>T156/C156</f>
        <v>118.29480000000001</v>
      </c>
      <c r="X156" s="117">
        <f>U156*1.8</f>
        <v>212.93064000000001</v>
      </c>
      <c r="Y156" s="17">
        <v>209</v>
      </c>
      <c r="Z156" s="17">
        <f>Y156*8</f>
        <v>1672</v>
      </c>
      <c r="AA156" s="17">
        <f>Y156*3.5</f>
        <v>731.5</v>
      </c>
      <c r="AB156" s="17">
        <f>Y156*0.9</f>
        <v>188.1</v>
      </c>
    </row>
    <row r="157" spans="1:28" s="17" customFormat="1" x14ac:dyDescent="0.25">
      <c r="E157" s="18" t="s">
        <v>1132</v>
      </c>
      <c r="G157" s="10">
        <f>+F157-O157/5</f>
        <v>0</v>
      </c>
      <c r="H157" s="11">
        <f>G157*7%</f>
        <v>0</v>
      </c>
      <c r="I157" s="11">
        <f>G157+H157</f>
        <v>0</v>
      </c>
      <c r="J157" s="13"/>
      <c r="K157" s="7">
        <f>I157*J157</f>
        <v>0</v>
      </c>
      <c r="L157" s="10" t="s">
        <v>30</v>
      </c>
      <c r="M157" s="13"/>
      <c r="N157" s="17">
        <v>0.3</v>
      </c>
      <c r="P157" s="13">
        <v>185</v>
      </c>
      <c r="Q157" s="9">
        <f>N157*P157</f>
        <v>55.5</v>
      </c>
      <c r="R157" s="7">
        <f>G157*13</f>
        <v>0</v>
      </c>
      <c r="S157" s="7">
        <f>+R157+Q157+K157</f>
        <v>55.5</v>
      </c>
      <c r="U157" s="7" t="e">
        <f>T157/B157</f>
        <v>#DIV/0!</v>
      </c>
      <c r="X157" s="117" t="e">
        <f>U157*1.8</f>
        <v>#DIV/0!</v>
      </c>
      <c r="Z157" s="17">
        <f>Y157*8</f>
        <v>0</v>
      </c>
      <c r="AA157" s="17">
        <f>Y157*3.5</f>
        <v>0</v>
      </c>
      <c r="AB157" s="17">
        <f>Y157*0.9</f>
        <v>0</v>
      </c>
    </row>
    <row r="159" spans="1:28" s="17" customFormat="1" x14ac:dyDescent="0.25">
      <c r="A159" s="17">
        <v>53</v>
      </c>
      <c r="B159" s="17">
        <v>14</v>
      </c>
      <c r="C159" s="17">
        <v>1</v>
      </c>
      <c r="D159" s="17" t="s">
        <v>822</v>
      </c>
      <c r="E159" s="17" t="s">
        <v>1191</v>
      </c>
      <c r="F159" s="17">
        <v>1.53</v>
      </c>
      <c r="G159" s="10">
        <f>+F159-O159/5</f>
        <v>1.32</v>
      </c>
      <c r="H159" s="11">
        <f>G159*7%</f>
        <v>9.240000000000001E-2</v>
      </c>
      <c r="I159" s="11">
        <f>G159+H159</f>
        <v>1.4124000000000001</v>
      </c>
      <c r="J159" s="17">
        <v>27</v>
      </c>
      <c r="K159" s="7">
        <f>I159*J159</f>
        <v>38.134800000000006</v>
      </c>
      <c r="L159" s="10" t="s">
        <v>1140</v>
      </c>
      <c r="M159" s="17">
        <v>1</v>
      </c>
      <c r="N159" s="17">
        <v>0.75</v>
      </c>
      <c r="O159" s="13">
        <v>1.05</v>
      </c>
      <c r="P159" s="13">
        <v>10</v>
      </c>
      <c r="Q159" s="9">
        <f>N159*P159</f>
        <v>7.5</v>
      </c>
      <c r="R159" s="7">
        <f>G159*13</f>
        <v>17.16</v>
      </c>
      <c r="S159" s="7">
        <f>+R159+Q159+K159</f>
        <v>62.794800000000009</v>
      </c>
      <c r="T159" s="7">
        <f>S159+S160</f>
        <v>118.29480000000001</v>
      </c>
      <c r="U159" s="7">
        <f>T159/C159</f>
        <v>118.29480000000001</v>
      </c>
      <c r="X159" s="117">
        <f>U159*1.8</f>
        <v>212.93064000000001</v>
      </c>
      <c r="Y159" s="17">
        <v>209</v>
      </c>
      <c r="Z159" s="17">
        <f>Y159*8</f>
        <v>1672</v>
      </c>
      <c r="AA159" s="17">
        <f>Y159*3.5</f>
        <v>731.5</v>
      </c>
      <c r="AB159" s="17">
        <f>Y159*0.9</f>
        <v>188.1</v>
      </c>
    </row>
    <row r="160" spans="1:28" s="17" customFormat="1" x14ac:dyDescent="0.25">
      <c r="E160" s="18" t="s">
        <v>1135</v>
      </c>
      <c r="G160" s="10">
        <f>+F160-O160/5</f>
        <v>0</v>
      </c>
      <c r="H160" s="11">
        <f>G160*7%</f>
        <v>0</v>
      </c>
      <c r="I160" s="11">
        <f>G160+H160</f>
        <v>0</v>
      </c>
      <c r="J160" s="13"/>
      <c r="K160" s="7">
        <f>I160*J160</f>
        <v>0</v>
      </c>
      <c r="L160" s="10" t="s">
        <v>30</v>
      </c>
      <c r="M160" s="13"/>
      <c r="N160" s="17">
        <v>0.3</v>
      </c>
      <c r="P160" s="13">
        <v>185</v>
      </c>
      <c r="Q160" s="9">
        <f>N160*P160</f>
        <v>55.5</v>
      </c>
      <c r="R160" s="7">
        <f>G160*13</f>
        <v>0</v>
      </c>
      <c r="S160" s="7">
        <f>+R160+Q160+K160</f>
        <v>55.5</v>
      </c>
      <c r="U160" s="7" t="e">
        <f>T160/B160</f>
        <v>#DIV/0!</v>
      </c>
      <c r="X160" s="117" t="e">
        <f>U160*1.8</f>
        <v>#DIV/0!</v>
      </c>
      <c r="Z160" s="17">
        <f>Y160*8</f>
        <v>0</v>
      </c>
      <c r="AA160" s="17">
        <f>Y160*3.5</f>
        <v>0</v>
      </c>
      <c r="AB160" s="17">
        <f>Y160*0.9</f>
        <v>0</v>
      </c>
    </row>
    <row r="162" spans="1:28" s="17" customFormat="1" x14ac:dyDescent="0.25">
      <c r="A162" s="17">
        <v>54</v>
      </c>
      <c r="B162" s="17">
        <v>14</v>
      </c>
      <c r="C162" s="17">
        <v>1</v>
      </c>
      <c r="D162" s="17" t="s">
        <v>822</v>
      </c>
      <c r="E162" s="17" t="s">
        <v>1192</v>
      </c>
      <c r="F162" s="17">
        <v>1.53</v>
      </c>
      <c r="G162" s="10">
        <f>+F162-O162/5</f>
        <v>1.32</v>
      </c>
      <c r="H162" s="11">
        <f>G162*7%</f>
        <v>9.240000000000001E-2</v>
      </c>
      <c r="I162" s="11">
        <f>G162+H162</f>
        <v>1.4124000000000001</v>
      </c>
      <c r="J162" s="17">
        <v>27</v>
      </c>
      <c r="K162" s="7">
        <f>I162*J162</f>
        <v>38.134800000000006</v>
      </c>
      <c r="L162" s="10" t="s">
        <v>893</v>
      </c>
      <c r="M162" s="17">
        <v>1</v>
      </c>
      <c r="N162" s="17">
        <v>0.75</v>
      </c>
      <c r="O162" s="13">
        <v>1.05</v>
      </c>
      <c r="P162" s="13">
        <v>10</v>
      </c>
      <c r="Q162" s="9">
        <f>N162*P162</f>
        <v>7.5</v>
      </c>
      <c r="R162" s="7">
        <f>G162*13</f>
        <v>17.16</v>
      </c>
      <c r="S162" s="7">
        <f>+R162+Q162+K162</f>
        <v>62.794800000000009</v>
      </c>
      <c r="T162" s="7">
        <f>S162+S163</f>
        <v>118.29480000000001</v>
      </c>
      <c r="U162" s="7">
        <f>T162/C162</f>
        <v>118.29480000000001</v>
      </c>
      <c r="X162" s="117">
        <f>U162*1.8</f>
        <v>212.93064000000001</v>
      </c>
      <c r="Y162" s="17">
        <v>209</v>
      </c>
      <c r="Z162" s="17">
        <f>Y162*8</f>
        <v>1672</v>
      </c>
      <c r="AA162" s="17">
        <f>Y162*3.5</f>
        <v>731.5</v>
      </c>
      <c r="AB162" s="17">
        <f>Y162*0.9</f>
        <v>188.1</v>
      </c>
    </row>
    <row r="163" spans="1:28" s="17" customFormat="1" x14ac:dyDescent="0.25">
      <c r="E163" s="18" t="s">
        <v>1137</v>
      </c>
      <c r="G163" s="10">
        <f>+F163-O163/5</f>
        <v>0</v>
      </c>
      <c r="H163" s="11">
        <f>G163*7%</f>
        <v>0</v>
      </c>
      <c r="I163" s="11">
        <f>G163+H163</f>
        <v>0</v>
      </c>
      <c r="J163" s="13"/>
      <c r="K163" s="7">
        <f>I163*J163</f>
        <v>0</v>
      </c>
      <c r="L163" s="10" t="s">
        <v>30</v>
      </c>
      <c r="M163" s="13"/>
      <c r="N163" s="17">
        <v>0.3</v>
      </c>
      <c r="P163" s="13">
        <v>185</v>
      </c>
      <c r="Q163" s="9">
        <f>N163*P163</f>
        <v>55.5</v>
      </c>
      <c r="R163" s="7">
        <f>G163*13</f>
        <v>0</v>
      </c>
      <c r="S163" s="7">
        <f>+R163+Q163+K163</f>
        <v>55.5</v>
      </c>
      <c r="U163" s="7" t="e">
        <f>T163/B163</f>
        <v>#DIV/0!</v>
      </c>
      <c r="X163" s="117" t="e">
        <f>U163*1.8</f>
        <v>#DIV/0!</v>
      </c>
      <c r="Z163" s="17">
        <f>Y163*8</f>
        <v>0</v>
      </c>
      <c r="AA163" s="17">
        <f>Y163*3.5</f>
        <v>0</v>
      </c>
      <c r="AB163" s="17">
        <f>Y163*0.9</f>
        <v>0</v>
      </c>
    </row>
    <row r="165" spans="1:28" s="17" customFormat="1" x14ac:dyDescent="0.25">
      <c r="A165" s="17">
        <v>55</v>
      </c>
      <c r="B165" s="17">
        <v>14</v>
      </c>
      <c r="C165" s="17">
        <v>1</v>
      </c>
      <c r="D165" s="17" t="s">
        <v>822</v>
      </c>
      <c r="E165" s="17" t="s">
        <v>1193</v>
      </c>
      <c r="F165" s="17">
        <v>1.53</v>
      </c>
      <c r="G165" s="10">
        <f>+F165-O165/5</f>
        <v>1.32</v>
      </c>
      <c r="H165" s="11">
        <f>G165*7%</f>
        <v>9.240000000000001E-2</v>
      </c>
      <c r="I165" s="11">
        <f>G165+H165</f>
        <v>1.4124000000000001</v>
      </c>
      <c r="J165" s="17">
        <v>27</v>
      </c>
      <c r="K165" s="7">
        <f>I165*J165</f>
        <v>38.134800000000006</v>
      </c>
      <c r="L165" s="10" t="s">
        <v>1143</v>
      </c>
      <c r="M165" s="17">
        <v>1</v>
      </c>
      <c r="N165" s="17">
        <v>0.75</v>
      </c>
      <c r="O165" s="13">
        <v>1.05</v>
      </c>
      <c r="P165" s="13">
        <v>10</v>
      </c>
      <c r="Q165" s="9">
        <f>N165*P165</f>
        <v>7.5</v>
      </c>
      <c r="R165" s="7">
        <f>G165*13</f>
        <v>17.16</v>
      </c>
      <c r="S165" s="7">
        <f>+R165+Q165+K165</f>
        <v>62.794800000000009</v>
      </c>
      <c r="T165" s="7">
        <f>S165+S166</f>
        <v>118.29480000000001</v>
      </c>
      <c r="U165" s="7">
        <f>T165/C165</f>
        <v>118.29480000000001</v>
      </c>
      <c r="X165" s="117">
        <f>U165*1.8</f>
        <v>212.93064000000001</v>
      </c>
      <c r="Y165" s="17">
        <v>209</v>
      </c>
      <c r="Z165" s="17">
        <f>Y165*8</f>
        <v>1672</v>
      </c>
      <c r="AA165" s="17">
        <f>Y165*3.5</f>
        <v>731.5</v>
      </c>
      <c r="AB165" s="17">
        <f>Y165*0.9</f>
        <v>188.1</v>
      </c>
    </row>
    <row r="166" spans="1:28" s="17" customFormat="1" x14ac:dyDescent="0.25">
      <c r="E166" s="18" t="s">
        <v>1142</v>
      </c>
      <c r="G166" s="10">
        <f>+F166-O166/5</f>
        <v>0</v>
      </c>
      <c r="H166" s="11">
        <f>G166*7%</f>
        <v>0</v>
      </c>
      <c r="I166" s="11">
        <f>G166+H166</f>
        <v>0</v>
      </c>
      <c r="J166" s="13"/>
      <c r="K166" s="7">
        <f>I166*J166</f>
        <v>0</v>
      </c>
      <c r="L166" s="10" t="s">
        <v>30</v>
      </c>
      <c r="M166" s="13"/>
      <c r="N166" s="17">
        <v>0.3</v>
      </c>
      <c r="P166" s="13">
        <v>185</v>
      </c>
      <c r="Q166" s="9">
        <f>N166*P166</f>
        <v>55.5</v>
      </c>
      <c r="R166" s="7">
        <f>G166*13</f>
        <v>0</v>
      </c>
      <c r="S166" s="7">
        <f>+R166+Q166+K166</f>
        <v>55.5</v>
      </c>
      <c r="U166" s="7" t="e">
        <f>T166/B166</f>
        <v>#DIV/0!</v>
      </c>
      <c r="X166" s="117" t="e">
        <f>U166*1.8</f>
        <v>#DIV/0!</v>
      </c>
      <c r="Z166" s="17">
        <f>Y166*8</f>
        <v>0</v>
      </c>
      <c r="AA166" s="17">
        <f>Y166*3.5</f>
        <v>0</v>
      </c>
      <c r="AB166" s="17">
        <f>Y166*0.9</f>
        <v>0</v>
      </c>
    </row>
    <row r="168" spans="1:28" s="16" customFormat="1" x14ac:dyDescent="0.25">
      <c r="A168" s="16">
        <v>56</v>
      </c>
      <c r="B168" s="16">
        <v>18</v>
      </c>
      <c r="C168" s="16">
        <v>1</v>
      </c>
      <c r="D168" s="16" t="s">
        <v>822</v>
      </c>
      <c r="E168" s="16" t="s">
        <v>1194</v>
      </c>
      <c r="F168" s="16">
        <v>2.2000000000000002</v>
      </c>
      <c r="G168" s="72">
        <f>+F168-O168/5</f>
        <v>1.7100000000000002</v>
      </c>
      <c r="H168" s="73">
        <f>G168*7%</f>
        <v>0.11970000000000003</v>
      </c>
      <c r="I168" s="73">
        <f>G168+H168</f>
        <v>1.8297000000000003</v>
      </c>
      <c r="J168" s="16">
        <v>32</v>
      </c>
      <c r="K168" s="74">
        <f>I168*J168</f>
        <v>58.55040000000001</v>
      </c>
      <c r="L168" s="72" t="s">
        <v>1139</v>
      </c>
      <c r="M168" s="16">
        <v>1</v>
      </c>
      <c r="N168" s="16">
        <v>2</v>
      </c>
      <c r="O168" s="75">
        <v>2.4500000000000002</v>
      </c>
      <c r="P168" s="75">
        <v>10</v>
      </c>
      <c r="Q168" s="76">
        <f>N168*P168</f>
        <v>20</v>
      </c>
      <c r="R168" s="74">
        <f>G168*13</f>
        <v>22.230000000000004</v>
      </c>
      <c r="S168" s="74">
        <f>+R168+Q168+K168</f>
        <v>100.78040000000001</v>
      </c>
      <c r="T168" s="74">
        <f>S168+S169</f>
        <v>184.03040000000001</v>
      </c>
      <c r="U168" s="74">
        <f>T168/C168</f>
        <v>184.03040000000001</v>
      </c>
      <c r="X168" s="123">
        <f>U168*1.8</f>
        <v>331.25472000000002</v>
      </c>
      <c r="Y168" s="16">
        <v>329</v>
      </c>
      <c r="Z168" s="16">
        <f>Y168*8</f>
        <v>2632</v>
      </c>
      <c r="AA168" s="16">
        <f>Y168*3.5</f>
        <v>1151.5</v>
      </c>
      <c r="AB168" s="16">
        <f>Y168*0.9</f>
        <v>296.10000000000002</v>
      </c>
    </row>
    <row r="169" spans="1:28" s="17" customFormat="1" x14ac:dyDescent="0.25">
      <c r="E169" s="18" t="s">
        <v>1131</v>
      </c>
      <c r="G169" s="10">
        <f>+F169-O169/5</f>
        <v>0</v>
      </c>
      <c r="H169" s="11">
        <f>G169*7%</f>
        <v>0</v>
      </c>
      <c r="I169" s="11">
        <f>G169+H169</f>
        <v>0</v>
      </c>
      <c r="J169" s="13"/>
      <c r="K169" s="7">
        <f>I169*J169</f>
        <v>0</v>
      </c>
      <c r="L169" s="10" t="s">
        <v>30</v>
      </c>
      <c r="M169" s="13"/>
      <c r="N169" s="17">
        <v>0.45</v>
      </c>
      <c r="P169" s="13">
        <v>185</v>
      </c>
      <c r="Q169" s="9">
        <f>N169*P169</f>
        <v>83.25</v>
      </c>
      <c r="R169" s="7">
        <f>G169*13</f>
        <v>0</v>
      </c>
      <c r="S169" s="7">
        <f>+R169+Q169+K169</f>
        <v>83.25</v>
      </c>
      <c r="U169" s="7" t="e">
        <f>T169/B169</f>
        <v>#DIV/0!</v>
      </c>
      <c r="X169" s="117" t="e">
        <f>U169*1.8</f>
        <v>#DIV/0!</v>
      </c>
      <c r="Z169" s="17">
        <f>Y169*8</f>
        <v>0</v>
      </c>
      <c r="AA169" s="17">
        <f>Y169*3.5</f>
        <v>0</v>
      </c>
      <c r="AB169" s="17">
        <f>Y169*0.9</f>
        <v>0</v>
      </c>
    </row>
    <row r="171" spans="1:28" s="17" customFormat="1" x14ac:dyDescent="0.25">
      <c r="A171" s="17">
        <v>57</v>
      </c>
      <c r="B171" s="17">
        <v>18</v>
      </c>
      <c r="C171" s="17">
        <v>1</v>
      </c>
      <c r="D171" s="17" t="s">
        <v>822</v>
      </c>
      <c r="E171" s="17" t="s">
        <v>1195</v>
      </c>
      <c r="F171" s="17">
        <v>2.2000000000000002</v>
      </c>
      <c r="G171" s="10">
        <f>+F171-O171/5</f>
        <v>1.7100000000000002</v>
      </c>
      <c r="H171" s="11">
        <f>G171*7%</f>
        <v>0.11970000000000003</v>
      </c>
      <c r="I171" s="11">
        <f>G171+H171</f>
        <v>1.8297000000000003</v>
      </c>
      <c r="J171" s="17">
        <v>32</v>
      </c>
      <c r="K171" s="7">
        <f>I171*J171</f>
        <v>58.55040000000001</v>
      </c>
      <c r="L171" s="10" t="s">
        <v>1138</v>
      </c>
      <c r="M171" s="17">
        <v>1</v>
      </c>
      <c r="N171" s="17">
        <v>2</v>
      </c>
      <c r="O171" s="13">
        <v>2.4500000000000002</v>
      </c>
      <c r="P171" s="13">
        <v>10</v>
      </c>
      <c r="Q171" s="9">
        <f>N171*P171</f>
        <v>20</v>
      </c>
      <c r="R171" s="7">
        <f>G171*13</f>
        <v>22.230000000000004</v>
      </c>
      <c r="S171" s="7">
        <f>+R171+Q171+K171</f>
        <v>100.78040000000001</v>
      </c>
      <c r="T171" s="7">
        <f>S171+S172</f>
        <v>184.03040000000001</v>
      </c>
      <c r="U171" s="7">
        <f>T171/C171</f>
        <v>184.03040000000001</v>
      </c>
      <c r="X171" s="117">
        <f>U171*1.8</f>
        <v>331.25472000000002</v>
      </c>
      <c r="Y171" s="17">
        <v>329</v>
      </c>
      <c r="Z171" s="17">
        <f>Y171*8</f>
        <v>2632</v>
      </c>
      <c r="AA171" s="17">
        <f>Y171*3.5</f>
        <v>1151.5</v>
      </c>
      <c r="AB171" s="17">
        <f>Y171*0.9</f>
        <v>296.10000000000002</v>
      </c>
    </row>
    <row r="172" spans="1:28" s="17" customFormat="1" x14ac:dyDescent="0.25">
      <c r="E172" s="18" t="s">
        <v>1132</v>
      </c>
      <c r="G172" s="10">
        <f>+F172-O172/5</f>
        <v>0</v>
      </c>
      <c r="H172" s="11">
        <f>G172*7%</f>
        <v>0</v>
      </c>
      <c r="I172" s="11">
        <f>G172+H172</f>
        <v>0</v>
      </c>
      <c r="J172" s="13"/>
      <c r="K172" s="7">
        <f>I172*J172</f>
        <v>0</v>
      </c>
      <c r="L172" s="10" t="s">
        <v>30</v>
      </c>
      <c r="M172" s="13"/>
      <c r="N172" s="17">
        <v>0.45</v>
      </c>
      <c r="P172" s="13">
        <v>185</v>
      </c>
      <c r="Q172" s="9">
        <f>N172*P172</f>
        <v>83.25</v>
      </c>
      <c r="R172" s="7">
        <f>G172*13</f>
        <v>0</v>
      </c>
      <c r="S172" s="7">
        <f>+R172+Q172+K172</f>
        <v>83.25</v>
      </c>
      <c r="U172" s="7" t="e">
        <f>T172/B172</f>
        <v>#DIV/0!</v>
      </c>
      <c r="X172" s="117" t="e">
        <f>U172*1.8</f>
        <v>#DIV/0!</v>
      </c>
      <c r="Z172" s="17">
        <f>Y172*8</f>
        <v>0</v>
      </c>
      <c r="AA172" s="17">
        <f>Y172*3.5</f>
        <v>0</v>
      </c>
      <c r="AB172" s="17">
        <f>Y172*0.9</f>
        <v>0</v>
      </c>
    </row>
    <row r="174" spans="1:28" s="17" customFormat="1" x14ac:dyDescent="0.25">
      <c r="A174" s="17">
        <v>58</v>
      </c>
      <c r="B174" s="17">
        <v>18</v>
      </c>
      <c r="C174" s="17">
        <v>1</v>
      </c>
      <c r="D174" s="17" t="s">
        <v>822</v>
      </c>
      <c r="E174" s="17" t="s">
        <v>1196</v>
      </c>
      <c r="F174" s="17">
        <v>2.2000000000000002</v>
      </c>
      <c r="G174" s="10">
        <f>+F174-O174/5</f>
        <v>1.7100000000000002</v>
      </c>
      <c r="H174" s="11">
        <f>G174*7%</f>
        <v>0.11970000000000003</v>
      </c>
      <c r="I174" s="11">
        <f>G174+H174</f>
        <v>1.8297000000000003</v>
      </c>
      <c r="J174" s="17">
        <v>32</v>
      </c>
      <c r="K174" s="7">
        <f>I174*J174</f>
        <v>58.55040000000001</v>
      </c>
      <c r="L174" s="10" t="s">
        <v>1140</v>
      </c>
      <c r="M174" s="17">
        <v>1</v>
      </c>
      <c r="N174" s="17">
        <v>2</v>
      </c>
      <c r="O174" s="13">
        <v>2.4500000000000002</v>
      </c>
      <c r="P174" s="13">
        <v>10</v>
      </c>
      <c r="Q174" s="9">
        <f>N174*P174</f>
        <v>20</v>
      </c>
      <c r="R174" s="7">
        <f>G174*13</f>
        <v>22.230000000000004</v>
      </c>
      <c r="S174" s="7">
        <f>+R174+Q174+K174</f>
        <v>100.78040000000001</v>
      </c>
      <c r="T174" s="7">
        <f>S174+S175</f>
        <v>184.03040000000001</v>
      </c>
      <c r="U174" s="7">
        <f>T174/C174</f>
        <v>184.03040000000001</v>
      </c>
      <c r="X174" s="117">
        <f>U174*1.8</f>
        <v>331.25472000000002</v>
      </c>
      <c r="Y174" s="17">
        <v>329</v>
      </c>
      <c r="Z174" s="17">
        <f>Y174*8</f>
        <v>2632</v>
      </c>
      <c r="AA174" s="17">
        <f>Y174*3.5</f>
        <v>1151.5</v>
      </c>
      <c r="AB174" s="17">
        <f>Y174*0.9</f>
        <v>296.10000000000002</v>
      </c>
    </row>
    <row r="175" spans="1:28" s="17" customFormat="1" x14ac:dyDescent="0.25">
      <c r="E175" s="18" t="s">
        <v>1135</v>
      </c>
      <c r="G175" s="10">
        <f>+F175-O175/5</f>
        <v>0</v>
      </c>
      <c r="H175" s="11">
        <f>G175*7%</f>
        <v>0</v>
      </c>
      <c r="I175" s="11">
        <f>G175+H175</f>
        <v>0</v>
      </c>
      <c r="J175" s="13"/>
      <c r="K175" s="7">
        <f>I175*J175</f>
        <v>0</v>
      </c>
      <c r="L175" s="10" t="s">
        <v>30</v>
      </c>
      <c r="M175" s="13"/>
      <c r="N175" s="17">
        <v>0.45</v>
      </c>
      <c r="P175" s="13">
        <v>185</v>
      </c>
      <c r="Q175" s="9">
        <f>N175*P175</f>
        <v>83.25</v>
      </c>
      <c r="R175" s="7">
        <f>G175*13</f>
        <v>0</v>
      </c>
      <c r="S175" s="7">
        <f>+R175+Q175+K175</f>
        <v>83.25</v>
      </c>
      <c r="U175" s="7" t="e">
        <f>T175/B175</f>
        <v>#DIV/0!</v>
      </c>
      <c r="X175" s="117" t="e">
        <f>U175*1.8</f>
        <v>#DIV/0!</v>
      </c>
      <c r="Z175" s="17">
        <f>Y175*8</f>
        <v>0</v>
      </c>
      <c r="AA175" s="17">
        <f>Y175*3.5</f>
        <v>0</v>
      </c>
      <c r="AB175" s="17">
        <f>Y175*0.9</f>
        <v>0</v>
      </c>
    </row>
    <row r="177" spans="1:28" s="17" customFormat="1" x14ac:dyDescent="0.25">
      <c r="A177" s="17">
        <v>59</v>
      </c>
      <c r="B177" s="17">
        <v>18</v>
      </c>
      <c r="C177" s="17">
        <v>1</v>
      </c>
      <c r="D177" s="17" t="s">
        <v>822</v>
      </c>
      <c r="E177" s="17" t="s">
        <v>1197</v>
      </c>
      <c r="F177" s="17">
        <v>2.2000000000000002</v>
      </c>
      <c r="G177" s="10">
        <f>+F177-O177/5</f>
        <v>1.7100000000000002</v>
      </c>
      <c r="H177" s="11">
        <f>G177*7%</f>
        <v>0.11970000000000003</v>
      </c>
      <c r="I177" s="11">
        <f>G177+H177</f>
        <v>1.8297000000000003</v>
      </c>
      <c r="J177" s="17">
        <v>32</v>
      </c>
      <c r="K177" s="7">
        <f>I177*J177</f>
        <v>58.55040000000001</v>
      </c>
      <c r="L177" s="10" t="s">
        <v>893</v>
      </c>
      <c r="M177" s="17">
        <v>1</v>
      </c>
      <c r="N177" s="17">
        <v>2</v>
      </c>
      <c r="O177" s="13">
        <v>2.4500000000000002</v>
      </c>
      <c r="P177" s="13">
        <v>10</v>
      </c>
      <c r="Q177" s="9">
        <f>N177*P177</f>
        <v>20</v>
      </c>
      <c r="R177" s="7">
        <f>G177*13</f>
        <v>22.230000000000004</v>
      </c>
      <c r="S177" s="7">
        <f>+R177+Q177+K177</f>
        <v>100.78040000000001</v>
      </c>
      <c r="T177" s="7">
        <f>S177+S178</f>
        <v>184.03040000000001</v>
      </c>
      <c r="U177" s="7">
        <f>T177/C177</f>
        <v>184.03040000000001</v>
      </c>
      <c r="X177" s="117">
        <f>U177*1.8</f>
        <v>331.25472000000002</v>
      </c>
      <c r="Y177" s="17">
        <v>329</v>
      </c>
      <c r="Z177" s="17">
        <f>Y177*8</f>
        <v>2632</v>
      </c>
      <c r="AA177" s="17">
        <f>Y177*3.5</f>
        <v>1151.5</v>
      </c>
      <c r="AB177" s="17">
        <f>Y177*0.9</f>
        <v>296.10000000000002</v>
      </c>
    </row>
    <row r="178" spans="1:28" s="17" customFormat="1" x14ac:dyDescent="0.25">
      <c r="E178" s="18" t="s">
        <v>1137</v>
      </c>
      <c r="G178" s="10">
        <f>+F178-O178/5</f>
        <v>0</v>
      </c>
      <c r="H178" s="11">
        <f>G178*7%</f>
        <v>0</v>
      </c>
      <c r="I178" s="11">
        <f>G178+H178</f>
        <v>0</v>
      </c>
      <c r="J178" s="13"/>
      <c r="K178" s="7">
        <f>I178*J178</f>
        <v>0</v>
      </c>
      <c r="L178" s="10" t="s">
        <v>30</v>
      </c>
      <c r="M178" s="13"/>
      <c r="N178" s="17">
        <v>0.45</v>
      </c>
      <c r="P178" s="13">
        <v>185</v>
      </c>
      <c r="Q178" s="9">
        <f>N178*P178</f>
        <v>83.25</v>
      </c>
      <c r="R178" s="7">
        <f>G178*13</f>
        <v>0</v>
      </c>
      <c r="S178" s="7">
        <f>+R178+Q178+K178</f>
        <v>83.25</v>
      </c>
      <c r="U178" s="7" t="e">
        <f>T178/B178</f>
        <v>#DIV/0!</v>
      </c>
      <c r="X178" s="117" t="e">
        <f>U178*1.8</f>
        <v>#DIV/0!</v>
      </c>
      <c r="Z178" s="17">
        <f>Y178*8</f>
        <v>0</v>
      </c>
      <c r="AA178" s="17">
        <f>Y178*3.5</f>
        <v>0</v>
      </c>
      <c r="AB178" s="17">
        <f>Y178*0.9</f>
        <v>0</v>
      </c>
    </row>
    <row r="180" spans="1:28" s="17" customFormat="1" x14ac:dyDescent="0.25">
      <c r="A180" s="17">
        <v>60</v>
      </c>
      <c r="B180" s="17">
        <v>18</v>
      </c>
      <c r="C180" s="17">
        <v>1</v>
      </c>
      <c r="D180" s="17" t="s">
        <v>822</v>
      </c>
      <c r="E180" s="17" t="s">
        <v>1198</v>
      </c>
      <c r="F180" s="17">
        <v>2.2000000000000002</v>
      </c>
      <c r="G180" s="10">
        <f>+F180-O180/5</f>
        <v>1.7100000000000002</v>
      </c>
      <c r="H180" s="11">
        <f>G180*7%</f>
        <v>0.11970000000000003</v>
      </c>
      <c r="I180" s="11">
        <f>G180+H180</f>
        <v>1.8297000000000003</v>
      </c>
      <c r="J180" s="17">
        <v>32</v>
      </c>
      <c r="K180" s="7">
        <f>I180*J180</f>
        <v>58.55040000000001</v>
      </c>
      <c r="L180" s="10" t="s">
        <v>1143</v>
      </c>
      <c r="M180" s="17">
        <v>1</v>
      </c>
      <c r="N180" s="17">
        <v>2</v>
      </c>
      <c r="O180" s="13">
        <v>2.4500000000000002</v>
      </c>
      <c r="P180" s="13">
        <v>10</v>
      </c>
      <c r="Q180" s="9">
        <f>N180*P180</f>
        <v>20</v>
      </c>
      <c r="R180" s="7">
        <f>G180*13</f>
        <v>22.230000000000004</v>
      </c>
      <c r="S180" s="7">
        <f>+R180+Q180+K180</f>
        <v>100.78040000000001</v>
      </c>
      <c r="T180" s="7">
        <f>S180+S181</f>
        <v>184.03040000000001</v>
      </c>
      <c r="U180" s="7">
        <f>T180/C180</f>
        <v>184.03040000000001</v>
      </c>
      <c r="X180" s="117">
        <f>U180*1.8</f>
        <v>331.25472000000002</v>
      </c>
      <c r="Y180" s="17">
        <v>329</v>
      </c>
      <c r="Z180" s="17">
        <f>Y180*8</f>
        <v>2632</v>
      </c>
      <c r="AA180" s="17">
        <f>Y180*3.5</f>
        <v>1151.5</v>
      </c>
      <c r="AB180" s="17">
        <f>Y180*0.9</f>
        <v>296.10000000000002</v>
      </c>
    </row>
    <row r="181" spans="1:28" s="17" customFormat="1" x14ac:dyDescent="0.25">
      <c r="E181" s="18" t="s">
        <v>1142</v>
      </c>
      <c r="G181" s="10">
        <f>+F181-O181/5</f>
        <v>0</v>
      </c>
      <c r="H181" s="11">
        <f>G181*7%</f>
        <v>0</v>
      </c>
      <c r="I181" s="11">
        <f>G181+H181</f>
        <v>0</v>
      </c>
      <c r="J181" s="13"/>
      <c r="K181" s="7">
        <f>I181*J181</f>
        <v>0</v>
      </c>
      <c r="L181" s="10" t="s">
        <v>30</v>
      </c>
      <c r="M181" s="13"/>
      <c r="N181" s="17">
        <v>0.45</v>
      </c>
      <c r="P181" s="13">
        <v>185</v>
      </c>
      <c r="Q181" s="9">
        <f>N181*P181</f>
        <v>83.25</v>
      </c>
      <c r="R181" s="7">
        <f>G181*13</f>
        <v>0</v>
      </c>
      <c r="S181" s="7">
        <f>+R181+Q181+K181</f>
        <v>83.25</v>
      </c>
      <c r="U181" s="7" t="e">
        <f>T181/B181</f>
        <v>#DIV/0!</v>
      </c>
      <c r="X181" s="117" t="e">
        <f>U181*1.8</f>
        <v>#DIV/0!</v>
      </c>
      <c r="Z181" s="17">
        <f>Y181*8</f>
        <v>0</v>
      </c>
      <c r="AA181" s="17">
        <f>Y181*3.5</f>
        <v>0</v>
      </c>
      <c r="AB181" s="17">
        <f>Y181*0.9</f>
        <v>0</v>
      </c>
    </row>
    <row r="183" spans="1:28" s="129" customFormat="1" x14ac:dyDescent="0.25">
      <c r="A183" s="129">
        <v>61</v>
      </c>
      <c r="B183" s="129">
        <v>14</v>
      </c>
      <c r="C183" s="129">
        <v>1</v>
      </c>
      <c r="D183" s="129" t="s">
        <v>616</v>
      </c>
      <c r="E183" s="129" t="s">
        <v>1199</v>
      </c>
      <c r="F183" s="129">
        <v>3.36</v>
      </c>
      <c r="G183" s="130">
        <f>+F183-O183/5</f>
        <v>3</v>
      </c>
      <c r="H183" s="131">
        <f>G183*7%</f>
        <v>0.21000000000000002</v>
      </c>
      <c r="I183" s="131">
        <f>G183+H183</f>
        <v>3.21</v>
      </c>
      <c r="J183" s="129">
        <v>27</v>
      </c>
      <c r="K183" s="132">
        <f>I183*J183</f>
        <v>86.67</v>
      </c>
      <c r="L183" s="130" t="s">
        <v>1139</v>
      </c>
      <c r="M183" s="129">
        <v>2</v>
      </c>
      <c r="N183" s="129">
        <v>1.3</v>
      </c>
      <c r="O183" s="133">
        <v>1.8</v>
      </c>
      <c r="P183" s="133">
        <v>10</v>
      </c>
      <c r="Q183" s="134">
        <f>N183*P183</f>
        <v>13</v>
      </c>
      <c r="R183" s="132">
        <f>G183*13</f>
        <v>39</v>
      </c>
      <c r="S183" s="132">
        <f>+R183+Q183+K183</f>
        <v>138.67000000000002</v>
      </c>
      <c r="T183" s="132">
        <f>S183+S184</f>
        <v>231.17000000000002</v>
      </c>
      <c r="U183" s="132">
        <f>T183/C183</f>
        <v>231.17000000000002</v>
      </c>
      <c r="X183" s="135">
        <f>U183*1.8</f>
        <v>416.10600000000005</v>
      </c>
      <c r="Y183" s="129">
        <v>419</v>
      </c>
      <c r="Z183" s="129">
        <f>Y183*8</f>
        <v>3352</v>
      </c>
      <c r="AA183" s="129">
        <f>Y183*3.5</f>
        <v>1466.5</v>
      </c>
      <c r="AB183" s="129">
        <f>Y183*0.9</f>
        <v>377.1</v>
      </c>
    </row>
    <row r="184" spans="1:28" s="17" customFormat="1" x14ac:dyDescent="0.25">
      <c r="E184" s="18" t="s">
        <v>1131</v>
      </c>
      <c r="G184" s="10">
        <f>+F184-O184/5</f>
        <v>0</v>
      </c>
      <c r="H184" s="11">
        <f>G184*7%</f>
        <v>0</v>
      </c>
      <c r="I184" s="11">
        <f>G184+H184</f>
        <v>0</v>
      </c>
      <c r="J184" s="13"/>
      <c r="K184" s="7">
        <f>I184*J184</f>
        <v>0</v>
      </c>
      <c r="L184" s="10" t="s">
        <v>30</v>
      </c>
      <c r="M184" s="13"/>
      <c r="N184" s="17">
        <v>0.5</v>
      </c>
      <c r="P184" s="13">
        <v>185</v>
      </c>
      <c r="Q184" s="9">
        <f>N184*P184</f>
        <v>92.5</v>
      </c>
      <c r="R184" s="7">
        <f>G184*13</f>
        <v>0</v>
      </c>
      <c r="S184" s="7">
        <f>+R184+Q184+K184</f>
        <v>92.5</v>
      </c>
      <c r="U184" s="7" t="e">
        <f>T184/B184</f>
        <v>#DIV/0!</v>
      </c>
      <c r="X184" s="117" t="e">
        <f>U184*1.8</f>
        <v>#DIV/0!</v>
      </c>
      <c r="Z184" s="17">
        <f>Y184*8</f>
        <v>0</v>
      </c>
      <c r="AA184" s="17">
        <f>Y184*3.5</f>
        <v>0</v>
      </c>
      <c r="AB184" s="17">
        <f>Y184*0.9</f>
        <v>0</v>
      </c>
    </row>
    <row r="186" spans="1:28" s="17" customFormat="1" x14ac:dyDescent="0.25">
      <c r="A186" s="17">
        <v>62</v>
      </c>
      <c r="B186" s="17">
        <v>14</v>
      </c>
      <c r="C186" s="17">
        <v>1</v>
      </c>
      <c r="D186" s="17" t="s">
        <v>616</v>
      </c>
      <c r="E186" s="17" t="s">
        <v>1200</v>
      </c>
      <c r="F186" s="17">
        <v>3.36</v>
      </c>
      <c r="G186" s="10">
        <f>+F186-O186/5</f>
        <v>3</v>
      </c>
      <c r="H186" s="11">
        <f>G186*7%</f>
        <v>0.21000000000000002</v>
      </c>
      <c r="I186" s="11">
        <f>G186+H186</f>
        <v>3.21</v>
      </c>
      <c r="J186" s="17">
        <v>27</v>
      </c>
      <c r="K186" s="7">
        <f>I186*J186</f>
        <v>86.67</v>
      </c>
      <c r="L186" s="10" t="s">
        <v>1138</v>
      </c>
      <c r="M186" s="17">
        <v>2</v>
      </c>
      <c r="N186" s="17">
        <v>1.3</v>
      </c>
      <c r="O186" s="13">
        <v>1.8</v>
      </c>
      <c r="P186" s="13">
        <v>10</v>
      </c>
      <c r="Q186" s="9">
        <f>N186*P186</f>
        <v>13</v>
      </c>
      <c r="R186" s="7">
        <f>G186*13</f>
        <v>39</v>
      </c>
      <c r="S186" s="7">
        <f>+R186+Q186+K186</f>
        <v>138.67000000000002</v>
      </c>
      <c r="T186" s="7">
        <f>S186+S187</f>
        <v>231.17000000000002</v>
      </c>
      <c r="U186" s="7">
        <f>T186/C186</f>
        <v>231.17000000000002</v>
      </c>
      <c r="X186" s="117">
        <f>U186*1.8</f>
        <v>416.10600000000005</v>
      </c>
      <c r="Y186" s="17">
        <v>419</v>
      </c>
      <c r="Z186" s="17">
        <f>Y186*8</f>
        <v>3352</v>
      </c>
      <c r="AA186" s="17">
        <f>Y186*3.5</f>
        <v>1466.5</v>
      </c>
      <c r="AB186" s="17">
        <f>Y186*0.9</f>
        <v>377.1</v>
      </c>
    </row>
    <row r="187" spans="1:28" s="17" customFormat="1" x14ac:dyDescent="0.25">
      <c r="E187" s="18" t="s">
        <v>1132</v>
      </c>
      <c r="G187" s="10">
        <f>+F187-O187/5</f>
        <v>0</v>
      </c>
      <c r="H187" s="11">
        <f>G187*7%</f>
        <v>0</v>
      </c>
      <c r="I187" s="11">
        <f>G187+H187</f>
        <v>0</v>
      </c>
      <c r="J187" s="13"/>
      <c r="K187" s="7">
        <f>I187*J187</f>
        <v>0</v>
      </c>
      <c r="L187" s="10" t="s">
        <v>30</v>
      </c>
      <c r="M187" s="13"/>
      <c r="N187" s="17">
        <v>0.5</v>
      </c>
      <c r="P187" s="13">
        <v>185</v>
      </c>
      <c r="Q187" s="9">
        <f>N187*P187</f>
        <v>92.5</v>
      </c>
      <c r="R187" s="7">
        <f>G187*13</f>
        <v>0</v>
      </c>
      <c r="S187" s="7">
        <f>+R187+Q187+K187</f>
        <v>92.5</v>
      </c>
      <c r="U187" s="7" t="e">
        <f>T187/B187</f>
        <v>#DIV/0!</v>
      </c>
      <c r="X187" s="117" t="e">
        <f>U187*1.8</f>
        <v>#DIV/0!</v>
      </c>
      <c r="Z187" s="17">
        <f>Y187*8</f>
        <v>0</v>
      </c>
      <c r="AA187" s="17">
        <f>Y187*3.5</f>
        <v>0</v>
      </c>
      <c r="AB187" s="17">
        <f>Y187*0.9</f>
        <v>0</v>
      </c>
    </row>
    <row r="189" spans="1:28" s="17" customFormat="1" x14ac:dyDescent="0.25">
      <c r="A189" s="17">
        <v>63</v>
      </c>
      <c r="B189" s="17">
        <v>14</v>
      </c>
      <c r="C189" s="17">
        <v>1</v>
      </c>
      <c r="D189" s="17" t="s">
        <v>616</v>
      </c>
      <c r="E189" s="17" t="s">
        <v>1201</v>
      </c>
      <c r="F189" s="17">
        <v>3.36</v>
      </c>
      <c r="G189" s="10">
        <f>+F189-O189/5</f>
        <v>3</v>
      </c>
      <c r="H189" s="11">
        <f>G189*7%</f>
        <v>0.21000000000000002</v>
      </c>
      <c r="I189" s="11">
        <f>G189+H189</f>
        <v>3.21</v>
      </c>
      <c r="J189" s="17">
        <v>27</v>
      </c>
      <c r="K189" s="7">
        <f>I189*J189</f>
        <v>86.67</v>
      </c>
      <c r="L189" s="10" t="s">
        <v>893</v>
      </c>
      <c r="M189" s="17">
        <v>2</v>
      </c>
      <c r="N189" s="17">
        <v>1.3</v>
      </c>
      <c r="O189" s="13">
        <v>1.8</v>
      </c>
      <c r="P189" s="13">
        <v>10</v>
      </c>
      <c r="Q189" s="9">
        <f>N189*P189</f>
        <v>13</v>
      </c>
      <c r="R189" s="7">
        <f>G189*13</f>
        <v>39</v>
      </c>
      <c r="S189" s="7">
        <f>+R189+Q189+K189</f>
        <v>138.67000000000002</v>
      </c>
      <c r="T189" s="7">
        <f>S189+S190</f>
        <v>231.17000000000002</v>
      </c>
      <c r="U189" s="7">
        <f>T189/C189</f>
        <v>231.17000000000002</v>
      </c>
      <c r="X189" s="117">
        <f>U189*1.8</f>
        <v>416.10600000000005</v>
      </c>
      <c r="Y189" s="17">
        <v>419</v>
      </c>
      <c r="Z189" s="17">
        <f>Y189*8</f>
        <v>3352</v>
      </c>
      <c r="AA189" s="17">
        <f>Y189*3.5</f>
        <v>1466.5</v>
      </c>
      <c r="AB189" s="17">
        <f>Y189*0.9</f>
        <v>377.1</v>
      </c>
    </row>
    <row r="190" spans="1:28" s="17" customFormat="1" x14ac:dyDescent="0.25">
      <c r="E190" s="18" t="s">
        <v>1137</v>
      </c>
      <c r="G190" s="10">
        <f>+F190-O190/5</f>
        <v>0</v>
      </c>
      <c r="H190" s="11">
        <f>G190*7%</f>
        <v>0</v>
      </c>
      <c r="I190" s="11">
        <f>G190+H190</f>
        <v>0</v>
      </c>
      <c r="J190" s="13"/>
      <c r="K190" s="7">
        <f>I190*J190</f>
        <v>0</v>
      </c>
      <c r="L190" s="10" t="s">
        <v>30</v>
      </c>
      <c r="M190" s="13"/>
      <c r="N190" s="17">
        <v>0.5</v>
      </c>
      <c r="P190" s="13">
        <v>185</v>
      </c>
      <c r="Q190" s="9">
        <f>N190*P190</f>
        <v>92.5</v>
      </c>
      <c r="R190" s="7">
        <f>G190*13</f>
        <v>0</v>
      </c>
      <c r="S190" s="7">
        <f>+R190+Q190+K190</f>
        <v>92.5</v>
      </c>
      <c r="U190" s="7" t="e">
        <f>T190/B190</f>
        <v>#DIV/0!</v>
      </c>
      <c r="X190" s="117" t="e">
        <f>U190*1.8</f>
        <v>#DIV/0!</v>
      </c>
      <c r="Z190" s="17">
        <f>Y190*8</f>
        <v>0</v>
      </c>
      <c r="AA190" s="17">
        <f>Y190*3.5</f>
        <v>0</v>
      </c>
      <c r="AB190" s="17">
        <f>Y190*0.9</f>
        <v>0</v>
      </c>
    </row>
    <row r="192" spans="1:28" s="17" customFormat="1" x14ac:dyDescent="0.25">
      <c r="A192" s="17">
        <v>64</v>
      </c>
      <c r="B192" s="17">
        <v>14</v>
      </c>
      <c r="C192" s="17">
        <v>1</v>
      </c>
      <c r="D192" s="17" t="s">
        <v>616</v>
      </c>
      <c r="E192" s="17" t="s">
        <v>1202</v>
      </c>
      <c r="F192" s="17">
        <v>3.36</v>
      </c>
      <c r="G192" s="10">
        <f>+F192-O192/5</f>
        <v>3</v>
      </c>
      <c r="H192" s="11">
        <f>G192*7%</f>
        <v>0.21000000000000002</v>
      </c>
      <c r="I192" s="11">
        <f>G192+H192</f>
        <v>3.21</v>
      </c>
      <c r="J192" s="17">
        <v>27</v>
      </c>
      <c r="K192" s="7">
        <f>I192*J192</f>
        <v>86.67</v>
      </c>
      <c r="L192" s="10" t="s">
        <v>1140</v>
      </c>
      <c r="M192" s="17">
        <v>2</v>
      </c>
      <c r="N192" s="17">
        <v>1.3</v>
      </c>
      <c r="O192" s="13">
        <v>1.8</v>
      </c>
      <c r="P192" s="13">
        <v>10</v>
      </c>
      <c r="Q192" s="9">
        <f>N192*P192</f>
        <v>13</v>
      </c>
      <c r="R192" s="7">
        <f>G192*13</f>
        <v>39</v>
      </c>
      <c r="S192" s="7">
        <f>+R192+Q192+K192</f>
        <v>138.67000000000002</v>
      </c>
      <c r="T192" s="7">
        <f>S192+S193</f>
        <v>231.17000000000002</v>
      </c>
      <c r="U192" s="7">
        <f>T192/C192</f>
        <v>231.17000000000002</v>
      </c>
      <c r="X192" s="117">
        <f>U192*1.8</f>
        <v>416.10600000000005</v>
      </c>
      <c r="Y192" s="17">
        <v>419</v>
      </c>
      <c r="Z192" s="17">
        <f>Y192*8</f>
        <v>3352</v>
      </c>
      <c r="AA192" s="17">
        <f>Y192*3.5</f>
        <v>1466.5</v>
      </c>
      <c r="AB192" s="17">
        <f>Y192*0.9</f>
        <v>377.1</v>
      </c>
    </row>
    <row r="193" spans="1:28" s="17" customFormat="1" x14ac:dyDescent="0.25">
      <c r="E193" s="18" t="s">
        <v>1135</v>
      </c>
      <c r="G193" s="10">
        <f>+F193-O193/5</f>
        <v>0</v>
      </c>
      <c r="H193" s="11">
        <f>G193*7%</f>
        <v>0</v>
      </c>
      <c r="I193" s="11">
        <f>G193+H193</f>
        <v>0</v>
      </c>
      <c r="J193" s="13"/>
      <c r="K193" s="7">
        <f>I193*J193</f>
        <v>0</v>
      </c>
      <c r="L193" s="10" t="s">
        <v>30</v>
      </c>
      <c r="M193" s="13"/>
      <c r="N193" s="17">
        <v>0.5</v>
      </c>
      <c r="P193" s="13">
        <v>185</v>
      </c>
      <c r="Q193" s="9">
        <f>N193*P193</f>
        <v>92.5</v>
      </c>
      <c r="R193" s="7">
        <f>G193*13</f>
        <v>0</v>
      </c>
      <c r="S193" s="7">
        <f>+R193+Q193+K193</f>
        <v>92.5</v>
      </c>
      <c r="U193" s="7" t="e">
        <f>T193/B193</f>
        <v>#DIV/0!</v>
      </c>
      <c r="X193" s="117" t="e">
        <f>U193*1.8</f>
        <v>#DIV/0!</v>
      </c>
      <c r="Z193" s="17">
        <f>Y193*8</f>
        <v>0</v>
      </c>
      <c r="AA193" s="17">
        <f>Y193*3.5</f>
        <v>0</v>
      </c>
      <c r="AB193" s="17">
        <f>Y193*0.9</f>
        <v>0</v>
      </c>
    </row>
    <row r="195" spans="1:28" s="17" customFormat="1" x14ac:dyDescent="0.25">
      <c r="A195" s="17">
        <v>65</v>
      </c>
      <c r="B195" s="17">
        <v>14</v>
      </c>
      <c r="C195" s="17">
        <v>1</v>
      </c>
      <c r="D195" s="17" t="s">
        <v>616</v>
      </c>
      <c r="E195" s="17" t="s">
        <v>1203</v>
      </c>
      <c r="F195" s="17">
        <v>3.36</v>
      </c>
      <c r="G195" s="10">
        <f>+F195-O195/5</f>
        <v>3</v>
      </c>
      <c r="H195" s="11">
        <f>G195*7%</f>
        <v>0.21000000000000002</v>
      </c>
      <c r="I195" s="11">
        <f>G195+H195</f>
        <v>3.21</v>
      </c>
      <c r="J195" s="17">
        <v>27</v>
      </c>
      <c r="K195" s="7">
        <f>I195*J195</f>
        <v>86.67</v>
      </c>
      <c r="L195" s="10" t="s">
        <v>1143</v>
      </c>
      <c r="M195" s="17">
        <v>2</v>
      </c>
      <c r="N195" s="17">
        <v>1.3</v>
      </c>
      <c r="O195" s="13">
        <v>1.8</v>
      </c>
      <c r="P195" s="13">
        <v>10</v>
      </c>
      <c r="Q195" s="9">
        <f>N195*P195</f>
        <v>13</v>
      </c>
      <c r="R195" s="7">
        <f>G195*13</f>
        <v>39</v>
      </c>
      <c r="S195" s="7">
        <f>+R195+Q195+K195</f>
        <v>138.67000000000002</v>
      </c>
      <c r="T195" s="7">
        <f>S195+S196</f>
        <v>231.17000000000002</v>
      </c>
      <c r="U195" s="7">
        <f>T195/C195</f>
        <v>231.17000000000002</v>
      </c>
      <c r="X195" s="117">
        <f>U195*1.8</f>
        <v>416.10600000000005</v>
      </c>
      <c r="Y195" s="17">
        <v>419</v>
      </c>
      <c r="Z195" s="17">
        <f>Y195*8</f>
        <v>3352</v>
      </c>
      <c r="AA195" s="17">
        <f>Y195*3.5</f>
        <v>1466.5</v>
      </c>
      <c r="AB195" s="17">
        <f>Y195*0.9</f>
        <v>377.1</v>
      </c>
    </row>
    <row r="196" spans="1:28" s="17" customFormat="1" x14ac:dyDescent="0.25">
      <c r="E196" s="18" t="s">
        <v>1142</v>
      </c>
      <c r="G196" s="10">
        <f>+F196-O196/5</f>
        <v>0</v>
      </c>
      <c r="H196" s="11">
        <f>G196*7%</f>
        <v>0</v>
      </c>
      <c r="I196" s="11">
        <f>G196+H196</f>
        <v>0</v>
      </c>
      <c r="J196" s="13"/>
      <c r="K196" s="7">
        <f>I196*J196</f>
        <v>0</v>
      </c>
      <c r="L196" s="10" t="s">
        <v>30</v>
      </c>
      <c r="M196" s="13"/>
      <c r="N196" s="17">
        <v>0.5</v>
      </c>
      <c r="P196" s="13">
        <v>185</v>
      </c>
      <c r="Q196" s="9">
        <f>N196*P196</f>
        <v>92.5</v>
      </c>
      <c r="R196" s="7">
        <f>G196*13</f>
        <v>0</v>
      </c>
      <c r="S196" s="7">
        <f>+R196+Q196+K196</f>
        <v>92.5</v>
      </c>
      <c r="U196" s="7" t="e">
        <f>T196/B196</f>
        <v>#DIV/0!</v>
      </c>
      <c r="X196" s="117" t="e">
        <f>U196*1.8</f>
        <v>#DIV/0!</v>
      </c>
      <c r="Z196" s="17">
        <f>Y196*8</f>
        <v>0</v>
      </c>
      <c r="AA196" s="17">
        <f>Y196*3.5</f>
        <v>0</v>
      </c>
      <c r="AB196" s="17">
        <f>Y196*0.9</f>
        <v>0</v>
      </c>
    </row>
    <row r="198" spans="1:28" s="129" customFormat="1" x14ac:dyDescent="0.25">
      <c r="A198" s="129">
        <v>66</v>
      </c>
      <c r="B198" s="129">
        <v>14</v>
      </c>
      <c r="C198" s="129">
        <v>1</v>
      </c>
      <c r="D198" s="129" t="s">
        <v>616</v>
      </c>
      <c r="E198" s="129" t="s">
        <v>1204</v>
      </c>
      <c r="F198" s="129">
        <v>3.82</v>
      </c>
      <c r="G198" s="130">
        <f>+F198-O198/5</f>
        <v>3.57</v>
      </c>
      <c r="H198" s="131">
        <f>G198*7%</f>
        <v>0.24990000000000001</v>
      </c>
      <c r="I198" s="131">
        <f>G198+H198</f>
        <v>3.8198999999999996</v>
      </c>
      <c r="J198" s="129">
        <v>27</v>
      </c>
      <c r="K198" s="132">
        <f>I198*J198</f>
        <v>103.1373</v>
      </c>
      <c r="L198" s="130" t="s">
        <v>1139</v>
      </c>
      <c r="M198" s="129">
        <v>2</v>
      </c>
      <c r="N198" s="129">
        <v>0.9</v>
      </c>
      <c r="O198" s="133">
        <v>1.25</v>
      </c>
      <c r="P198" s="133">
        <v>10</v>
      </c>
      <c r="Q198" s="134">
        <f>N198*P198</f>
        <v>9</v>
      </c>
      <c r="R198" s="132">
        <f>G198*13</f>
        <v>46.41</v>
      </c>
      <c r="S198" s="132">
        <f>+R198+Q198+K198</f>
        <v>158.54730000000001</v>
      </c>
      <c r="T198" s="132">
        <f>S198+S199</f>
        <v>223.29730000000001</v>
      </c>
      <c r="U198" s="132">
        <f>T198/C198</f>
        <v>223.29730000000001</v>
      </c>
      <c r="X198" s="135">
        <f>U198*1.8</f>
        <v>401.93514000000005</v>
      </c>
      <c r="Y198" s="129">
        <v>399</v>
      </c>
      <c r="Z198" s="129">
        <f>Y198*8</f>
        <v>3192</v>
      </c>
      <c r="AA198" s="129">
        <f>Y198*3.5</f>
        <v>1396.5</v>
      </c>
      <c r="AB198" s="129">
        <f>Y198*0.9</f>
        <v>359.1</v>
      </c>
    </row>
    <row r="199" spans="1:28" s="17" customFormat="1" x14ac:dyDescent="0.25">
      <c r="E199" s="18" t="s">
        <v>1131</v>
      </c>
      <c r="G199" s="10">
        <f>+F199-O199/5</f>
        <v>0</v>
      </c>
      <c r="H199" s="11">
        <f>G199*7%</f>
        <v>0</v>
      </c>
      <c r="I199" s="11">
        <f>G199+H199</f>
        <v>0</v>
      </c>
      <c r="J199" s="13"/>
      <c r="K199" s="7">
        <f>I199*J199</f>
        <v>0</v>
      </c>
      <c r="L199" s="10" t="s">
        <v>30</v>
      </c>
      <c r="M199" s="13"/>
      <c r="N199" s="17">
        <v>0.35</v>
      </c>
      <c r="P199" s="13">
        <v>185</v>
      </c>
      <c r="Q199" s="9">
        <f>N199*P199</f>
        <v>64.75</v>
      </c>
      <c r="R199" s="7">
        <f>G199*13</f>
        <v>0</v>
      </c>
      <c r="S199" s="7">
        <f>+R199+Q199+K199</f>
        <v>64.75</v>
      </c>
      <c r="U199" s="7" t="e">
        <f>T199/B199</f>
        <v>#DIV/0!</v>
      </c>
      <c r="X199" s="117" t="e">
        <f>U199*1.8</f>
        <v>#DIV/0!</v>
      </c>
      <c r="Z199" s="17">
        <f>Y199*8</f>
        <v>0</v>
      </c>
      <c r="AA199" s="17">
        <f>Y199*3.5</f>
        <v>0</v>
      </c>
      <c r="AB199" s="17">
        <f>Y199*0.9</f>
        <v>0</v>
      </c>
    </row>
    <row r="201" spans="1:28" s="17" customFormat="1" x14ac:dyDescent="0.25">
      <c r="A201" s="17">
        <v>67</v>
      </c>
      <c r="B201" s="17">
        <v>14</v>
      </c>
      <c r="C201" s="17">
        <v>1</v>
      </c>
      <c r="D201" s="17" t="s">
        <v>616</v>
      </c>
      <c r="E201" s="17" t="s">
        <v>1205</v>
      </c>
      <c r="F201" s="17">
        <v>3.82</v>
      </c>
      <c r="G201" s="10">
        <f>+F201-O201/5</f>
        <v>3.57</v>
      </c>
      <c r="H201" s="11">
        <f>G201*7%</f>
        <v>0.24990000000000001</v>
      </c>
      <c r="I201" s="11">
        <f>G201+H201</f>
        <v>3.8198999999999996</v>
      </c>
      <c r="J201" s="17">
        <v>27</v>
      </c>
      <c r="K201" s="7">
        <f>I201*J201</f>
        <v>103.1373</v>
      </c>
      <c r="L201" s="10" t="s">
        <v>1138</v>
      </c>
      <c r="M201" s="17">
        <v>2</v>
      </c>
      <c r="N201" s="17">
        <v>0.9</v>
      </c>
      <c r="O201" s="13">
        <v>1.25</v>
      </c>
      <c r="P201" s="13">
        <v>10</v>
      </c>
      <c r="Q201" s="9">
        <f>N201*P201</f>
        <v>9</v>
      </c>
      <c r="R201" s="7">
        <f>G201*13</f>
        <v>46.41</v>
      </c>
      <c r="S201" s="7">
        <f>+R201+Q201+K201</f>
        <v>158.54730000000001</v>
      </c>
      <c r="T201" s="7">
        <f>S201+S202</f>
        <v>223.29730000000001</v>
      </c>
      <c r="U201" s="7">
        <f>T201/C201</f>
        <v>223.29730000000001</v>
      </c>
      <c r="X201" s="117">
        <f>U201*1.8</f>
        <v>401.93514000000005</v>
      </c>
      <c r="Y201" s="17">
        <v>399</v>
      </c>
      <c r="Z201" s="17">
        <f>Y201*8</f>
        <v>3192</v>
      </c>
      <c r="AA201" s="17">
        <f>Y201*3.5</f>
        <v>1396.5</v>
      </c>
      <c r="AB201" s="17">
        <f>Y201*0.9</f>
        <v>359.1</v>
      </c>
    </row>
    <row r="202" spans="1:28" s="17" customFormat="1" x14ac:dyDescent="0.25">
      <c r="E202" s="18" t="s">
        <v>1132</v>
      </c>
      <c r="G202" s="10">
        <f>+F202-O202/5</f>
        <v>0</v>
      </c>
      <c r="H202" s="11">
        <f>G202*7%</f>
        <v>0</v>
      </c>
      <c r="I202" s="11">
        <f>G202+H202</f>
        <v>0</v>
      </c>
      <c r="J202" s="13"/>
      <c r="K202" s="7">
        <f>I202*J202</f>
        <v>0</v>
      </c>
      <c r="L202" s="10" t="s">
        <v>30</v>
      </c>
      <c r="M202" s="13"/>
      <c r="N202" s="17">
        <v>0.35</v>
      </c>
      <c r="P202" s="13">
        <v>185</v>
      </c>
      <c r="Q202" s="9">
        <f>N202*P202</f>
        <v>64.75</v>
      </c>
      <c r="R202" s="7">
        <f>G202*13</f>
        <v>0</v>
      </c>
      <c r="S202" s="7">
        <f>+R202+Q202+K202</f>
        <v>64.75</v>
      </c>
      <c r="U202" s="7" t="e">
        <f>T202/B202</f>
        <v>#DIV/0!</v>
      </c>
      <c r="X202" s="117" t="e">
        <f>U202*1.8</f>
        <v>#DIV/0!</v>
      </c>
      <c r="Z202" s="17">
        <f>Y202*8</f>
        <v>0</v>
      </c>
      <c r="AA202" s="17">
        <f>Y202*3.5</f>
        <v>0</v>
      </c>
      <c r="AB202" s="17">
        <f>Y202*0.9</f>
        <v>0</v>
      </c>
    </row>
    <row r="204" spans="1:28" s="17" customFormat="1" x14ac:dyDescent="0.25">
      <c r="A204" s="17">
        <v>68</v>
      </c>
      <c r="B204" s="17">
        <v>14</v>
      </c>
      <c r="C204" s="17">
        <v>1</v>
      </c>
      <c r="D204" s="17" t="s">
        <v>616</v>
      </c>
      <c r="E204" s="17" t="s">
        <v>1206</v>
      </c>
      <c r="F204" s="17">
        <v>3.82</v>
      </c>
      <c r="G204" s="10">
        <f>+F204-O204/5</f>
        <v>3.57</v>
      </c>
      <c r="H204" s="11">
        <f>G204*7%</f>
        <v>0.24990000000000001</v>
      </c>
      <c r="I204" s="11">
        <f>G204+H204</f>
        <v>3.8198999999999996</v>
      </c>
      <c r="J204" s="17">
        <v>27</v>
      </c>
      <c r="K204" s="7">
        <f>I204*J204</f>
        <v>103.1373</v>
      </c>
      <c r="L204" s="10" t="s">
        <v>893</v>
      </c>
      <c r="M204" s="17">
        <v>2</v>
      </c>
      <c r="N204" s="17">
        <v>0.9</v>
      </c>
      <c r="O204" s="13">
        <v>1.25</v>
      </c>
      <c r="P204" s="13">
        <v>10</v>
      </c>
      <c r="Q204" s="9">
        <f>N204*P204</f>
        <v>9</v>
      </c>
      <c r="R204" s="7">
        <f>G204*13</f>
        <v>46.41</v>
      </c>
      <c r="S204" s="7">
        <f>+R204+Q204+K204</f>
        <v>158.54730000000001</v>
      </c>
      <c r="T204" s="7">
        <f>S204+S205</f>
        <v>223.29730000000001</v>
      </c>
      <c r="U204" s="7">
        <f>T204/C204</f>
        <v>223.29730000000001</v>
      </c>
      <c r="X204" s="117">
        <f>U204*1.8</f>
        <v>401.93514000000005</v>
      </c>
      <c r="Y204" s="17">
        <v>399</v>
      </c>
      <c r="Z204" s="17">
        <f>Y204*8</f>
        <v>3192</v>
      </c>
      <c r="AA204" s="17">
        <f>Y204*3.5</f>
        <v>1396.5</v>
      </c>
      <c r="AB204" s="17">
        <f>Y204*0.9</f>
        <v>359.1</v>
      </c>
    </row>
    <row r="205" spans="1:28" s="17" customFormat="1" x14ac:dyDescent="0.25">
      <c r="E205" s="18" t="s">
        <v>1137</v>
      </c>
      <c r="G205" s="10">
        <f>+F205-O205/5</f>
        <v>0</v>
      </c>
      <c r="H205" s="11">
        <f>G205*7%</f>
        <v>0</v>
      </c>
      <c r="I205" s="11">
        <f>G205+H205</f>
        <v>0</v>
      </c>
      <c r="J205" s="13"/>
      <c r="K205" s="7">
        <f>I205*J205</f>
        <v>0</v>
      </c>
      <c r="L205" s="10" t="s">
        <v>30</v>
      </c>
      <c r="M205" s="13"/>
      <c r="N205" s="17">
        <v>0.35</v>
      </c>
      <c r="P205" s="13">
        <v>185</v>
      </c>
      <c r="Q205" s="9">
        <f>N205*P205</f>
        <v>64.75</v>
      </c>
      <c r="R205" s="7">
        <f>G205*13</f>
        <v>0</v>
      </c>
      <c r="S205" s="7">
        <f>+R205+Q205+K205</f>
        <v>64.75</v>
      </c>
      <c r="U205" s="7" t="e">
        <f>T205/B205</f>
        <v>#DIV/0!</v>
      </c>
      <c r="X205" s="117" t="e">
        <f>U205*1.8</f>
        <v>#DIV/0!</v>
      </c>
      <c r="Z205" s="17">
        <f>Y205*8</f>
        <v>0</v>
      </c>
      <c r="AA205" s="17">
        <f>Y205*3.5</f>
        <v>0</v>
      </c>
      <c r="AB205" s="17">
        <f>Y205*0.9</f>
        <v>0</v>
      </c>
    </row>
    <row r="207" spans="1:28" s="17" customFormat="1" x14ac:dyDescent="0.25">
      <c r="A207" s="17">
        <v>69</v>
      </c>
      <c r="B207" s="17">
        <v>14</v>
      </c>
      <c r="C207" s="17">
        <v>1</v>
      </c>
      <c r="D207" s="17" t="s">
        <v>616</v>
      </c>
      <c r="E207" s="17" t="s">
        <v>1207</v>
      </c>
      <c r="F207" s="17">
        <v>3.82</v>
      </c>
      <c r="G207" s="10">
        <f>+F207-O207/5</f>
        <v>3.57</v>
      </c>
      <c r="H207" s="11">
        <f>G207*7%</f>
        <v>0.24990000000000001</v>
      </c>
      <c r="I207" s="11">
        <f>G207+H207</f>
        <v>3.8198999999999996</v>
      </c>
      <c r="J207" s="17">
        <v>27</v>
      </c>
      <c r="K207" s="7">
        <f>I207*J207</f>
        <v>103.1373</v>
      </c>
      <c r="L207" s="10" t="s">
        <v>1140</v>
      </c>
      <c r="M207" s="17">
        <v>2</v>
      </c>
      <c r="N207" s="17">
        <v>0.9</v>
      </c>
      <c r="O207" s="13">
        <v>1.25</v>
      </c>
      <c r="P207" s="13">
        <v>10</v>
      </c>
      <c r="Q207" s="9">
        <f>N207*P207</f>
        <v>9</v>
      </c>
      <c r="R207" s="7">
        <f>G207*13</f>
        <v>46.41</v>
      </c>
      <c r="S207" s="7">
        <f>+R207+Q207+K207</f>
        <v>158.54730000000001</v>
      </c>
      <c r="T207" s="7">
        <f>S207+S208</f>
        <v>223.29730000000001</v>
      </c>
      <c r="U207" s="7">
        <f>T207/C207</f>
        <v>223.29730000000001</v>
      </c>
      <c r="X207" s="117">
        <f>U207*1.8</f>
        <v>401.93514000000005</v>
      </c>
      <c r="Y207" s="17">
        <v>399</v>
      </c>
      <c r="Z207" s="17">
        <f>Y207*8</f>
        <v>3192</v>
      </c>
      <c r="AA207" s="17">
        <f>Y207*3.5</f>
        <v>1396.5</v>
      </c>
      <c r="AB207" s="17">
        <f>Y207*0.9</f>
        <v>359.1</v>
      </c>
    </row>
    <row r="208" spans="1:28" s="17" customFormat="1" x14ac:dyDescent="0.25">
      <c r="E208" s="18" t="s">
        <v>1135</v>
      </c>
      <c r="G208" s="10">
        <f>+F208-O208/5</f>
        <v>0</v>
      </c>
      <c r="H208" s="11">
        <f>G208*7%</f>
        <v>0</v>
      </c>
      <c r="I208" s="11">
        <f>G208+H208</f>
        <v>0</v>
      </c>
      <c r="J208" s="13"/>
      <c r="K208" s="7">
        <f>I208*J208</f>
        <v>0</v>
      </c>
      <c r="L208" s="10" t="s">
        <v>30</v>
      </c>
      <c r="M208" s="13"/>
      <c r="N208" s="17">
        <v>0.35</v>
      </c>
      <c r="P208" s="13">
        <v>185</v>
      </c>
      <c r="Q208" s="9">
        <f>N208*P208</f>
        <v>64.75</v>
      </c>
      <c r="R208" s="7">
        <f>G208*13</f>
        <v>0</v>
      </c>
      <c r="S208" s="7">
        <f>+R208+Q208+K208</f>
        <v>64.75</v>
      </c>
      <c r="U208" s="7" t="e">
        <f>T208/B208</f>
        <v>#DIV/0!</v>
      </c>
      <c r="X208" s="117" t="e">
        <f>U208*1.8</f>
        <v>#DIV/0!</v>
      </c>
      <c r="Z208" s="17">
        <f>Y208*8</f>
        <v>0</v>
      </c>
      <c r="AA208" s="17">
        <f>Y208*3.5</f>
        <v>0</v>
      </c>
      <c r="AB208" s="17">
        <f>Y208*0.9</f>
        <v>0</v>
      </c>
    </row>
    <row r="210" spans="1:28" s="17" customFormat="1" x14ac:dyDescent="0.25">
      <c r="A210" s="17">
        <v>70</v>
      </c>
      <c r="B210" s="17">
        <v>14</v>
      </c>
      <c r="C210" s="17">
        <v>1</v>
      </c>
      <c r="D210" s="17" t="s">
        <v>616</v>
      </c>
      <c r="E210" s="17" t="s">
        <v>1208</v>
      </c>
      <c r="F210" s="17">
        <v>3.82</v>
      </c>
      <c r="G210" s="10">
        <f>+F210-O210/5</f>
        <v>3.57</v>
      </c>
      <c r="H210" s="11">
        <f>G210*7%</f>
        <v>0.24990000000000001</v>
      </c>
      <c r="I210" s="11">
        <f>G210+H210</f>
        <v>3.8198999999999996</v>
      </c>
      <c r="J210" s="17">
        <v>27</v>
      </c>
      <c r="K210" s="7">
        <f>I210*J210</f>
        <v>103.1373</v>
      </c>
      <c r="L210" s="10" t="s">
        <v>1143</v>
      </c>
      <c r="M210" s="17">
        <v>2</v>
      </c>
      <c r="N210" s="17">
        <v>0.9</v>
      </c>
      <c r="O210" s="13">
        <v>1.25</v>
      </c>
      <c r="P210" s="13">
        <v>10</v>
      </c>
      <c r="Q210" s="9">
        <f>N210*P210</f>
        <v>9</v>
      </c>
      <c r="R210" s="7">
        <f>G210*13</f>
        <v>46.41</v>
      </c>
      <c r="S210" s="7">
        <f>+R210+Q210+K210</f>
        <v>158.54730000000001</v>
      </c>
      <c r="T210" s="7">
        <f>S210+S211</f>
        <v>223.29730000000001</v>
      </c>
      <c r="U210" s="7">
        <f>T210/C210</f>
        <v>223.29730000000001</v>
      </c>
      <c r="X210" s="117">
        <f>U210*1.8</f>
        <v>401.93514000000005</v>
      </c>
      <c r="Y210" s="17">
        <v>399</v>
      </c>
      <c r="Z210" s="17">
        <f>Y210*8</f>
        <v>3192</v>
      </c>
      <c r="AA210" s="17">
        <f>Y210*3.5</f>
        <v>1396.5</v>
      </c>
      <c r="AB210" s="17">
        <f>Y210*0.9</f>
        <v>359.1</v>
      </c>
    </row>
    <row r="211" spans="1:28" s="17" customFormat="1" x14ac:dyDescent="0.25">
      <c r="E211" s="18" t="s">
        <v>1142</v>
      </c>
      <c r="G211" s="10">
        <f>+F211-O211/5</f>
        <v>0</v>
      </c>
      <c r="H211" s="11">
        <f>G211*7%</f>
        <v>0</v>
      </c>
      <c r="I211" s="11">
        <f>G211+H211</f>
        <v>0</v>
      </c>
      <c r="J211" s="13"/>
      <c r="K211" s="7">
        <f>I211*J211</f>
        <v>0</v>
      </c>
      <c r="L211" s="10" t="s">
        <v>30</v>
      </c>
      <c r="M211" s="13"/>
      <c r="N211" s="17">
        <v>0.35</v>
      </c>
      <c r="P211" s="13">
        <v>185</v>
      </c>
      <c r="Q211" s="9">
        <f>N211*P211</f>
        <v>64.75</v>
      </c>
      <c r="R211" s="7">
        <f>G211*13</f>
        <v>0</v>
      </c>
      <c r="S211" s="7">
        <f>+R211+Q211+K211</f>
        <v>64.75</v>
      </c>
      <c r="U211" s="7" t="e">
        <f>T211/B211</f>
        <v>#DIV/0!</v>
      </c>
      <c r="X211" s="117" t="e">
        <f>U211*1.8</f>
        <v>#DIV/0!</v>
      </c>
      <c r="Z211" s="17">
        <f>Y211*8</f>
        <v>0</v>
      </c>
      <c r="AA211" s="17">
        <f>Y211*3.5</f>
        <v>0</v>
      </c>
      <c r="AB211" s="17">
        <f>Y211*0.9</f>
        <v>0</v>
      </c>
    </row>
    <row r="213" spans="1:28" s="129" customFormat="1" x14ac:dyDescent="0.25">
      <c r="A213" s="129">
        <v>71</v>
      </c>
      <c r="B213" s="129">
        <v>14</v>
      </c>
      <c r="C213" s="129">
        <v>1</v>
      </c>
      <c r="D213" s="129" t="s">
        <v>616</v>
      </c>
      <c r="E213" s="129" t="s">
        <v>1209</v>
      </c>
      <c r="F213" s="129">
        <v>4.0999999999999996</v>
      </c>
      <c r="G213" s="130">
        <f>+F213-O213/5</f>
        <v>3.6699999999999995</v>
      </c>
      <c r="H213" s="131">
        <f>G213*7%</f>
        <v>0.25689999999999996</v>
      </c>
      <c r="I213" s="131">
        <f>G213+H213</f>
        <v>3.9268999999999994</v>
      </c>
      <c r="J213" s="129">
        <v>27</v>
      </c>
      <c r="K213" s="132">
        <f>I213*J213</f>
        <v>106.02629999999998</v>
      </c>
      <c r="L213" s="130" t="s">
        <v>1139</v>
      </c>
      <c r="M213" s="129">
        <v>2</v>
      </c>
      <c r="N213" s="129">
        <v>1.5</v>
      </c>
      <c r="O213" s="133">
        <v>2.15</v>
      </c>
      <c r="P213" s="133">
        <v>10</v>
      </c>
      <c r="Q213" s="134">
        <f>N213*P213</f>
        <v>15</v>
      </c>
      <c r="R213" s="132">
        <f>G213*13</f>
        <v>47.709999999999994</v>
      </c>
      <c r="S213" s="132">
        <f>+R213+Q213+K213</f>
        <v>168.73629999999997</v>
      </c>
      <c r="T213" s="132">
        <f>S213+S214</f>
        <v>288.98629999999997</v>
      </c>
      <c r="U213" s="132">
        <f>T213/C213</f>
        <v>288.98629999999997</v>
      </c>
      <c r="X213" s="135">
        <f>U213*1.8</f>
        <v>520.17534000000001</v>
      </c>
      <c r="Y213" s="129">
        <v>519</v>
      </c>
      <c r="Z213" s="129">
        <f>Y213*8</f>
        <v>4152</v>
      </c>
      <c r="AA213" s="129">
        <f>Y213*3.5</f>
        <v>1816.5</v>
      </c>
      <c r="AB213" s="129">
        <f>Y213*0.9</f>
        <v>467.1</v>
      </c>
    </row>
    <row r="214" spans="1:28" s="17" customFormat="1" x14ac:dyDescent="0.25">
      <c r="E214" s="18" t="s">
        <v>1131</v>
      </c>
      <c r="G214" s="10">
        <f>+F214-O214/5</f>
        <v>0</v>
      </c>
      <c r="H214" s="11">
        <f>G214*7%</f>
        <v>0</v>
      </c>
      <c r="I214" s="11">
        <f>G214+H214</f>
        <v>0</v>
      </c>
      <c r="J214" s="13"/>
      <c r="K214" s="7">
        <f>I214*J214</f>
        <v>0</v>
      </c>
      <c r="L214" s="10" t="s">
        <v>30</v>
      </c>
      <c r="M214" s="13"/>
      <c r="N214" s="17">
        <v>0.65</v>
      </c>
      <c r="P214" s="13">
        <v>185</v>
      </c>
      <c r="Q214" s="9">
        <f>N214*P214</f>
        <v>120.25</v>
      </c>
      <c r="R214" s="7">
        <f>G214*13</f>
        <v>0</v>
      </c>
      <c r="S214" s="7">
        <f>+R214+Q214+K214</f>
        <v>120.25</v>
      </c>
      <c r="U214" s="7" t="e">
        <f>T214/B214</f>
        <v>#DIV/0!</v>
      </c>
      <c r="X214" s="117" t="e">
        <f>U214*1.8</f>
        <v>#DIV/0!</v>
      </c>
      <c r="Z214" s="17">
        <f>Y214*8</f>
        <v>0</v>
      </c>
      <c r="AA214" s="17">
        <f>Y214*3.5</f>
        <v>0</v>
      </c>
      <c r="AB214" s="17">
        <f>Y214*0.9</f>
        <v>0</v>
      </c>
    </row>
    <row r="216" spans="1:28" s="17" customFormat="1" x14ac:dyDescent="0.25">
      <c r="A216" s="17">
        <v>72</v>
      </c>
      <c r="B216" s="17">
        <v>14</v>
      </c>
      <c r="C216" s="17">
        <v>1</v>
      </c>
      <c r="D216" s="17" t="s">
        <v>616</v>
      </c>
      <c r="E216" s="17" t="s">
        <v>1210</v>
      </c>
      <c r="F216" s="17">
        <v>4.0999999999999996</v>
      </c>
      <c r="G216" s="10">
        <f>+F216-O216/5</f>
        <v>3.6699999999999995</v>
      </c>
      <c r="H216" s="11">
        <f>G216*7%</f>
        <v>0.25689999999999996</v>
      </c>
      <c r="I216" s="11">
        <f>G216+H216</f>
        <v>3.9268999999999994</v>
      </c>
      <c r="J216" s="17">
        <v>27</v>
      </c>
      <c r="K216" s="7">
        <f>I216*J216</f>
        <v>106.02629999999998</v>
      </c>
      <c r="L216" s="10" t="s">
        <v>1138</v>
      </c>
      <c r="M216" s="17">
        <v>2</v>
      </c>
      <c r="N216" s="17">
        <v>1.5</v>
      </c>
      <c r="O216" s="13">
        <v>2.15</v>
      </c>
      <c r="P216" s="13">
        <v>10</v>
      </c>
      <c r="Q216" s="9">
        <f>N216*P216</f>
        <v>15</v>
      </c>
      <c r="R216" s="7">
        <f>G216*13</f>
        <v>47.709999999999994</v>
      </c>
      <c r="S216" s="7">
        <f>+R216+Q216+K216</f>
        <v>168.73629999999997</v>
      </c>
      <c r="T216" s="7">
        <f>S216+S217</f>
        <v>288.98629999999997</v>
      </c>
      <c r="U216" s="7">
        <f>T216/C216</f>
        <v>288.98629999999997</v>
      </c>
      <c r="X216" s="117">
        <f>U216*1.8</f>
        <v>520.17534000000001</v>
      </c>
      <c r="Y216" s="17">
        <v>519</v>
      </c>
      <c r="Z216" s="17">
        <f>Y216*8</f>
        <v>4152</v>
      </c>
      <c r="AA216" s="17">
        <f>Y216*3.5</f>
        <v>1816.5</v>
      </c>
      <c r="AB216" s="17">
        <f>Y216*0.9</f>
        <v>467.1</v>
      </c>
    </row>
    <row r="217" spans="1:28" s="17" customFormat="1" x14ac:dyDescent="0.25">
      <c r="E217" s="18" t="s">
        <v>1132</v>
      </c>
      <c r="G217" s="10">
        <f>+F217-O217/5</f>
        <v>0</v>
      </c>
      <c r="H217" s="11">
        <f>G217*7%</f>
        <v>0</v>
      </c>
      <c r="I217" s="11">
        <f>G217+H217</f>
        <v>0</v>
      </c>
      <c r="J217" s="13"/>
      <c r="K217" s="7">
        <f>I217*J217</f>
        <v>0</v>
      </c>
      <c r="L217" s="10" t="s">
        <v>30</v>
      </c>
      <c r="M217" s="13"/>
      <c r="N217" s="17">
        <v>0.65</v>
      </c>
      <c r="P217" s="13">
        <v>185</v>
      </c>
      <c r="Q217" s="9">
        <f>N217*P217</f>
        <v>120.25</v>
      </c>
      <c r="R217" s="7">
        <f>G217*13</f>
        <v>0</v>
      </c>
      <c r="S217" s="7">
        <f>+R217+Q217+K217</f>
        <v>120.25</v>
      </c>
      <c r="U217" s="7" t="e">
        <f>T217/B217</f>
        <v>#DIV/0!</v>
      </c>
      <c r="X217" s="117" t="e">
        <f>U217*1.8</f>
        <v>#DIV/0!</v>
      </c>
      <c r="Z217" s="17">
        <f>Y217*8</f>
        <v>0</v>
      </c>
      <c r="AA217" s="17">
        <f>Y217*3.5</f>
        <v>0</v>
      </c>
      <c r="AB217" s="17">
        <f>Y217*0.9</f>
        <v>0</v>
      </c>
    </row>
    <row r="219" spans="1:28" s="17" customFormat="1" x14ac:dyDescent="0.25">
      <c r="A219" s="17">
        <v>73</v>
      </c>
      <c r="B219" s="17">
        <v>14</v>
      </c>
      <c r="C219" s="17">
        <v>1</v>
      </c>
      <c r="D219" s="17" t="s">
        <v>616</v>
      </c>
      <c r="E219" s="17" t="s">
        <v>1211</v>
      </c>
      <c r="F219" s="17">
        <v>4.0999999999999996</v>
      </c>
      <c r="G219" s="10">
        <f>+F219-O219/5</f>
        <v>3.6699999999999995</v>
      </c>
      <c r="H219" s="11">
        <f>G219*7%</f>
        <v>0.25689999999999996</v>
      </c>
      <c r="I219" s="11">
        <f>G219+H219</f>
        <v>3.9268999999999994</v>
      </c>
      <c r="J219" s="17">
        <v>27</v>
      </c>
      <c r="K219" s="7">
        <f>I219*J219</f>
        <v>106.02629999999998</v>
      </c>
      <c r="L219" s="10" t="s">
        <v>893</v>
      </c>
      <c r="M219" s="17">
        <v>2</v>
      </c>
      <c r="N219" s="17">
        <v>1.5</v>
      </c>
      <c r="O219" s="13">
        <v>2.15</v>
      </c>
      <c r="P219" s="13">
        <v>10</v>
      </c>
      <c r="Q219" s="9">
        <f>N219*P219</f>
        <v>15</v>
      </c>
      <c r="R219" s="7">
        <f>G219*13</f>
        <v>47.709999999999994</v>
      </c>
      <c r="S219" s="7">
        <f>+R219+Q219+K219</f>
        <v>168.73629999999997</v>
      </c>
      <c r="T219" s="7">
        <f>S219+S220</f>
        <v>288.98629999999997</v>
      </c>
      <c r="U219" s="7">
        <f>T219/C219</f>
        <v>288.98629999999997</v>
      </c>
      <c r="X219" s="117">
        <f>U219*1.8</f>
        <v>520.17534000000001</v>
      </c>
      <c r="Y219" s="17">
        <v>519</v>
      </c>
      <c r="Z219" s="17">
        <f>Y219*8</f>
        <v>4152</v>
      </c>
      <c r="AA219" s="17">
        <f>Y219*3.5</f>
        <v>1816.5</v>
      </c>
      <c r="AB219" s="17">
        <f>Y219*0.9</f>
        <v>467.1</v>
      </c>
    </row>
    <row r="220" spans="1:28" s="17" customFormat="1" x14ac:dyDescent="0.25">
      <c r="E220" s="18" t="s">
        <v>1137</v>
      </c>
      <c r="G220" s="10">
        <f>+F220-O220/5</f>
        <v>0</v>
      </c>
      <c r="H220" s="11">
        <f>G220*7%</f>
        <v>0</v>
      </c>
      <c r="I220" s="11">
        <f>G220+H220</f>
        <v>0</v>
      </c>
      <c r="J220" s="13"/>
      <c r="K220" s="7">
        <f>I220*J220</f>
        <v>0</v>
      </c>
      <c r="L220" s="10" t="s">
        <v>30</v>
      </c>
      <c r="M220" s="13"/>
      <c r="N220" s="17">
        <v>0.65</v>
      </c>
      <c r="P220" s="13">
        <v>185</v>
      </c>
      <c r="Q220" s="9">
        <f>N220*P220</f>
        <v>120.25</v>
      </c>
      <c r="R220" s="7">
        <f>G220*13</f>
        <v>0</v>
      </c>
      <c r="S220" s="7">
        <f>+R220+Q220+K220</f>
        <v>120.25</v>
      </c>
      <c r="U220" s="7" t="e">
        <f>T220/B220</f>
        <v>#DIV/0!</v>
      </c>
      <c r="X220" s="117" t="e">
        <f>U220*1.8</f>
        <v>#DIV/0!</v>
      </c>
      <c r="Z220" s="17">
        <f>Y220*8</f>
        <v>0</v>
      </c>
      <c r="AA220" s="17">
        <f>Y220*3.5</f>
        <v>0</v>
      </c>
      <c r="AB220" s="17">
        <f>Y220*0.9</f>
        <v>0</v>
      </c>
    </row>
    <row r="222" spans="1:28" s="17" customFormat="1" x14ac:dyDescent="0.25">
      <c r="A222" s="17">
        <v>74</v>
      </c>
      <c r="B222" s="17">
        <v>14</v>
      </c>
      <c r="C222" s="17">
        <v>1</v>
      </c>
      <c r="D222" s="17" t="s">
        <v>616</v>
      </c>
      <c r="E222" s="17" t="s">
        <v>1212</v>
      </c>
      <c r="F222" s="17">
        <v>4.0999999999999996</v>
      </c>
      <c r="G222" s="10">
        <f>+F222-O222/5</f>
        <v>3.6699999999999995</v>
      </c>
      <c r="H222" s="11">
        <f>G222*7%</f>
        <v>0.25689999999999996</v>
      </c>
      <c r="I222" s="11">
        <f>G222+H222</f>
        <v>3.9268999999999994</v>
      </c>
      <c r="J222" s="17">
        <v>27</v>
      </c>
      <c r="K222" s="7">
        <f>I222*J222</f>
        <v>106.02629999999998</v>
      </c>
      <c r="L222" s="10" t="s">
        <v>1140</v>
      </c>
      <c r="M222" s="17">
        <v>2</v>
      </c>
      <c r="N222" s="17">
        <v>1.5</v>
      </c>
      <c r="O222" s="13">
        <v>2.15</v>
      </c>
      <c r="P222" s="13">
        <v>10</v>
      </c>
      <c r="Q222" s="9">
        <f>N222*P222</f>
        <v>15</v>
      </c>
      <c r="R222" s="7">
        <f>G222*13</f>
        <v>47.709999999999994</v>
      </c>
      <c r="S222" s="7">
        <f>+R222+Q222+K222</f>
        <v>168.73629999999997</v>
      </c>
      <c r="T222" s="7">
        <f>S222+S223</f>
        <v>288.98629999999997</v>
      </c>
      <c r="U222" s="7">
        <f>T222/C222</f>
        <v>288.98629999999997</v>
      </c>
      <c r="X222" s="117">
        <f>U222*1.8</f>
        <v>520.17534000000001</v>
      </c>
      <c r="Y222" s="17">
        <v>519</v>
      </c>
      <c r="Z222" s="17">
        <f>Y222*8</f>
        <v>4152</v>
      </c>
      <c r="AA222" s="17">
        <f>Y222*3.5</f>
        <v>1816.5</v>
      </c>
      <c r="AB222" s="17">
        <f>Y222*0.9</f>
        <v>467.1</v>
      </c>
    </row>
    <row r="223" spans="1:28" s="17" customFormat="1" x14ac:dyDescent="0.25">
      <c r="E223" s="18" t="s">
        <v>1135</v>
      </c>
      <c r="G223" s="10">
        <f>+F223-O223/5</f>
        <v>0</v>
      </c>
      <c r="H223" s="11">
        <f>G223*7%</f>
        <v>0</v>
      </c>
      <c r="I223" s="11">
        <f>G223+H223</f>
        <v>0</v>
      </c>
      <c r="J223" s="13"/>
      <c r="K223" s="7">
        <f>I223*J223</f>
        <v>0</v>
      </c>
      <c r="L223" s="10" t="s">
        <v>30</v>
      </c>
      <c r="M223" s="13"/>
      <c r="N223" s="17">
        <v>0.65</v>
      </c>
      <c r="P223" s="13">
        <v>185</v>
      </c>
      <c r="Q223" s="9">
        <f>N223*P223</f>
        <v>120.25</v>
      </c>
      <c r="R223" s="7">
        <f>G223*13</f>
        <v>0</v>
      </c>
      <c r="S223" s="7">
        <f>+R223+Q223+K223</f>
        <v>120.25</v>
      </c>
      <c r="U223" s="7" t="e">
        <f>T223/B223</f>
        <v>#DIV/0!</v>
      </c>
      <c r="X223" s="117" t="e">
        <f>U223*1.8</f>
        <v>#DIV/0!</v>
      </c>
      <c r="Z223" s="17">
        <f>Y223*8</f>
        <v>0</v>
      </c>
      <c r="AA223" s="17">
        <f>Y223*3.5</f>
        <v>0</v>
      </c>
      <c r="AB223" s="17">
        <f>Y223*0.9</f>
        <v>0</v>
      </c>
    </row>
    <row r="225" spans="1:28" s="17" customFormat="1" x14ac:dyDescent="0.25">
      <c r="A225" s="17">
        <v>75</v>
      </c>
      <c r="B225" s="17">
        <v>14</v>
      </c>
      <c r="C225" s="17">
        <v>1</v>
      </c>
      <c r="D225" s="17" t="s">
        <v>616</v>
      </c>
      <c r="E225" s="17" t="s">
        <v>1213</v>
      </c>
      <c r="F225" s="17">
        <v>4.0999999999999996</v>
      </c>
      <c r="G225" s="10">
        <f>+F225-O225/5</f>
        <v>3.6699999999999995</v>
      </c>
      <c r="H225" s="11">
        <f>G225*7%</f>
        <v>0.25689999999999996</v>
      </c>
      <c r="I225" s="11">
        <f>G225+H225</f>
        <v>3.9268999999999994</v>
      </c>
      <c r="J225" s="17">
        <v>27</v>
      </c>
      <c r="K225" s="7">
        <f>I225*J225</f>
        <v>106.02629999999998</v>
      </c>
      <c r="L225" s="10" t="s">
        <v>1143</v>
      </c>
      <c r="M225" s="17">
        <v>2</v>
      </c>
      <c r="N225" s="17">
        <v>1.5</v>
      </c>
      <c r="O225" s="13">
        <v>2.15</v>
      </c>
      <c r="P225" s="13">
        <v>10</v>
      </c>
      <c r="Q225" s="9">
        <f>N225*P225</f>
        <v>15</v>
      </c>
      <c r="R225" s="7">
        <f>G225*13</f>
        <v>47.709999999999994</v>
      </c>
      <c r="S225" s="7">
        <f>+R225+Q225+K225</f>
        <v>168.73629999999997</v>
      </c>
      <c r="T225" s="7">
        <f>S225+S226</f>
        <v>288.98629999999997</v>
      </c>
      <c r="U225" s="7">
        <f>T225/C225</f>
        <v>288.98629999999997</v>
      </c>
      <c r="X225" s="117">
        <f>U225*1.8</f>
        <v>520.17534000000001</v>
      </c>
      <c r="Y225" s="17">
        <v>519</v>
      </c>
      <c r="Z225" s="17">
        <f>Y225*8</f>
        <v>4152</v>
      </c>
      <c r="AA225" s="17">
        <f>Y225*3.5</f>
        <v>1816.5</v>
      </c>
      <c r="AB225" s="17">
        <f>Y225*0.9</f>
        <v>467.1</v>
      </c>
    </row>
    <row r="226" spans="1:28" s="17" customFormat="1" x14ac:dyDescent="0.25">
      <c r="E226" s="18" t="s">
        <v>1142</v>
      </c>
      <c r="G226" s="10">
        <f>+F226-O226/5</f>
        <v>0</v>
      </c>
      <c r="H226" s="11">
        <f>G226*7%</f>
        <v>0</v>
      </c>
      <c r="I226" s="11">
        <f>G226+H226</f>
        <v>0</v>
      </c>
      <c r="J226" s="13"/>
      <c r="K226" s="7">
        <f>I226*J226</f>
        <v>0</v>
      </c>
      <c r="L226" s="10" t="s">
        <v>30</v>
      </c>
      <c r="M226" s="13"/>
      <c r="N226" s="17">
        <v>0.65</v>
      </c>
      <c r="P226" s="13">
        <v>185</v>
      </c>
      <c r="Q226" s="9">
        <f>N226*P226</f>
        <v>120.25</v>
      </c>
      <c r="R226" s="7">
        <f>G226*13</f>
        <v>0</v>
      </c>
      <c r="S226" s="7">
        <f>+R226+Q226+K226</f>
        <v>120.25</v>
      </c>
      <c r="U226" s="7" t="e">
        <f>T226/B226</f>
        <v>#DIV/0!</v>
      </c>
      <c r="X226" s="117" t="e">
        <f>U226*1.8</f>
        <v>#DIV/0!</v>
      </c>
      <c r="Z226" s="17">
        <f>Y226*8</f>
        <v>0</v>
      </c>
      <c r="AA226" s="17">
        <f>Y226*3.5</f>
        <v>0</v>
      </c>
      <c r="AB226" s="17">
        <f>Y226*0.9</f>
        <v>0</v>
      </c>
    </row>
    <row r="228" spans="1:28" s="129" customFormat="1" x14ac:dyDescent="0.25">
      <c r="A228" s="129">
        <v>76</v>
      </c>
      <c r="B228" s="129">
        <v>14</v>
      </c>
      <c r="C228" s="129">
        <v>1</v>
      </c>
      <c r="D228" s="129" t="s">
        <v>616</v>
      </c>
      <c r="E228" s="129" t="s">
        <v>1214</v>
      </c>
      <c r="F228" s="129">
        <v>2.61</v>
      </c>
      <c r="G228" s="130">
        <f>+F228-O228/5</f>
        <v>2.37</v>
      </c>
      <c r="H228" s="131">
        <f>G228*7%</f>
        <v>0.16590000000000002</v>
      </c>
      <c r="I228" s="131">
        <f>G228+H228</f>
        <v>2.5359000000000003</v>
      </c>
      <c r="J228" s="129">
        <v>27</v>
      </c>
      <c r="K228" s="132">
        <f>I228*J228</f>
        <v>68.469300000000004</v>
      </c>
      <c r="L228" s="130" t="s">
        <v>1139</v>
      </c>
      <c r="M228" s="129">
        <v>2</v>
      </c>
      <c r="N228" s="129">
        <v>0.8</v>
      </c>
      <c r="O228" s="133">
        <v>1.2</v>
      </c>
      <c r="P228" s="133">
        <v>10</v>
      </c>
      <c r="Q228" s="134">
        <f>N228*P228</f>
        <v>8</v>
      </c>
      <c r="R228" s="132">
        <f>G228*13</f>
        <v>30.810000000000002</v>
      </c>
      <c r="S228" s="132">
        <f>+R228+Q228+K228</f>
        <v>107.27930000000001</v>
      </c>
      <c r="T228" s="132">
        <f>S228+S229</f>
        <v>181.27930000000001</v>
      </c>
      <c r="U228" s="132">
        <f>T228/C228</f>
        <v>181.27930000000001</v>
      </c>
      <c r="X228" s="135">
        <f>U228*1.8</f>
        <v>326.30274000000003</v>
      </c>
      <c r="Y228" s="129">
        <v>329</v>
      </c>
      <c r="Z228" s="129">
        <f>Y228*8</f>
        <v>2632</v>
      </c>
      <c r="AA228" s="129">
        <f>Y228*3.5</f>
        <v>1151.5</v>
      </c>
      <c r="AB228" s="129">
        <f>Y228*0.9</f>
        <v>296.10000000000002</v>
      </c>
    </row>
    <row r="229" spans="1:28" s="17" customFormat="1" x14ac:dyDescent="0.25">
      <c r="E229" s="18" t="s">
        <v>1131</v>
      </c>
      <c r="G229" s="10">
        <f>+F229-O229/5</f>
        <v>0</v>
      </c>
      <c r="H229" s="11">
        <f>G229*7%</f>
        <v>0</v>
      </c>
      <c r="I229" s="11">
        <f>G229+H229</f>
        <v>0</v>
      </c>
      <c r="J229" s="13"/>
      <c r="K229" s="7">
        <f>I229*J229</f>
        <v>0</v>
      </c>
      <c r="L229" s="10" t="s">
        <v>30</v>
      </c>
      <c r="M229" s="13"/>
      <c r="N229" s="17">
        <v>0.4</v>
      </c>
      <c r="P229" s="13">
        <v>185</v>
      </c>
      <c r="Q229" s="9">
        <f>N229*P229</f>
        <v>74</v>
      </c>
      <c r="R229" s="7">
        <f>G229*13</f>
        <v>0</v>
      </c>
      <c r="S229" s="7">
        <f>+R229+Q229+K229</f>
        <v>74</v>
      </c>
      <c r="U229" s="7" t="e">
        <f>T229/B229</f>
        <v>#DIV/0!</v>
      </c>
      <c r="X229" s="117" t="e">
        <f>U229*1.8</f>
        <v>#DIV/0!</v>
      </c>
      <c r="Z229" s="17">
        <f>Y229*8</f>
        <v>0</v>
      </c>
      <c r="AA229" s="17">
        <f>Y229*3.5</f>
        <v>0</v>
      </c>
      <c r="AB229" s="17">
        <f>Y229*0.9</f>
        <v>0</v>
      </c>
    </row>
    <row r="231" spans="1:28" s="17" customFormat="1" x14ac:dyDescent="0.25">
      <c r="A231" s="17">
        <v>77</v>
      </c>
      <c r="B231" s="17">
        <v>14</v>
      </c>
      <c r="C231" s="17">
        <v>1</v>
      </c>
      <c r="D231" s="17" t="s">
        <v>616</v>
      </c>
      <c r="E231" s="17" t="s">
        <v>1215</v>
      </c>
      <c r="F231" s="17">
        <v>2.61</v>
      </c>
      <c r="G231" s="10">
        <f>+F231-O231/5</f>
        <v>2.37</v>
      </c>
      <c r="H231" s="11">
        <f>G231*7%</f>
        <v>0.16590000000000002</v>
      </c>
      <c r="I231" s="11">
        <f>G231+H231</f>
        <v>2.5359000000000003</v>
      </c>
      <c r="J231" s="17">
        <v>27</v>
      </c>
      <c r="K231" s="7">
        <f>I231*J231</f>
        <v>68.469300000000004</v>
      </c>
      <c r="L231" s="10" t="s">
        <v>1138</v>
      </c>
      <c r="M231" s="17">
        <v>2</v>
      </c>
      <c r="N231" s="17">
        <v>0.8</v>
      </c>
      <c r="O231" s="13">
        <v>1.2</v>
      </c>
      <c r="P231" s="13">
        <v>10</v>
      </c>
      <c r="Q231" s="9">
        <f>N231*P231</f>
        <v>8</v>
      </c>
      <c r="R231" s="7">
        <f>G231*13</f>
        <v>30.810000000000002</v>
      </c>
      <c r="S231" s="7">
        <f>+R231+Q231+K231</f>
        <v>107.27930000000001</v>
      </c>
      <c r="T231" s="7">
        <f>S231+S232</f>
        <v>181.27930000000001</v>
      </c>
      <c r="U231" s="7">
        <f>T231/C231</f>
        <v>181.27930000000001</v>
      </c>
      <c r="X231" s="117">
        <f>U231*1.8</f>
        <v>326.30274000000003</v>
      </c>
      <c r="Y231" s="17">
        <v>329</v>
      </c>
      <c r="Z231" s="17">
        <f>Y231*8</f>
        <v>2632</v>
      </c>
      <c r="AA231" s="17">
        <f>Y231*3.5</f>
        <v>1151.5</v>
      </c>
      <c r="AB231" s="17">
        <f>Y231*0.9</f>
        <v>296.10000000000002</v>
      </c>
    </row>
    <row r="232" spans="1:28" s="17" customFormat="1" x14ac:dyDescent="0.25">
      <c r="E232" s="17" t="s">
        <v>1132</v>
      </c>
      <c r="G232" s="10">
        <f>+F232-O232/5</f>
        <v>0</v>
      </c>
      <c r="H232" s="11">
        <f>G232*7%</f>
        <v>0</v>
      </c>
      <c r="I232" s="11">
        <f>G232+H232</f>
        <v>0</v>
      </c>
      <c r="J232" s="13"/>
      <c r="K232" s="7">
        <f>I232*J232</f>
        <v>0</v>
      </c>
      <c r="L232" s="10" t="s">
        <v>30</v>
      </c>
      <c r="M232" s="13"/>
      <c r="N232" s="17">
        <v>0.4</v>
      </c>
      <c r="P232" s="13">
        <v>185</v>
      </c>
      <c r="Q232" s="9">
        <f>N232*P232</f>
        <v>74</v>
      </c>
      <c r="R232" s="7">
        <f>G232*13</f>
        <v>0</v>
      </c>
      <c r="S232" s="7">
        <f>+R232+Q232+K232</f>
        <v>74</v>
      </c>
      <c r="U232" s="7" t="e">
        <f>T232/B232</f>
        <v>#DIV/0!</v>
      </c>
      <c r="X232" s="117" t="e">
        <f>U232*1.8</f>
        <v>#DIV/0!</v>
      </c>
      <c r="Z232" s="17">
        <f>Y232*8</f>
        <v>0</v>
      </c>
      <c r="AA232" s="17">
        <f>Y232*3.5</f>
        <v>0</v>
      </c>
      <c r="AB232" s="17">
        <f>Y232*0.9</f>
        <v>0</v>
      </c>
    </row>
    <row r="234" spans="1:28" s="17" customFormat="1" x14ac:dyDescent="0.25">
      <c r="A234" s="17">
        <v>78</v>
      </c>
      <c r="B234" s="17">
        <v>14</v>
      </c>
      <c r="C234" s="17">
        <v>1</v>
      </c>
      <c r="D234" s="17" t="s">
        <v>616</v>
      </c>
      <c r="E234" s="17" t="s">
        <v>1216</v>
      </c>
      <c r="F234" s="17">
        <v>2.61</v>
      </c>
      <c r="G234" s="10">
        <f>+F234-O234/5</f>
        <v>2.37</v>
      </c>
      <c r="H234" s="11">
        <f>G234*7%</f>
        <v>0.16590000000000002</v>
      </c>
      <c r="I234" s="11">
        <f>G234+H234</f>
        <v>2.5359000000000003</v>
      </c>
      <c r="J234" s="17">
        <v>27</v>
      </c>
      <c r="K234" s="7">
        <f>I234*J234</f>
        <v>68.469300000000004</v>
      </c>
      <c r="L234" s="10" t="s">
        <v>893</v>
      </c>
      <c r="M234" s="17">
        <v>2</v>
      </c>
      <c r="N234" s="17">
        <v>0.8</v>
      </c>
      <c r="O234" s="13">
        <v>1.2</v>
      </c>
      <c r="P234" s="13">
        <v>10</v>
      </c>
      <c r="Q234" s="9">
        <f>N234*P234</f>
        <v>8</v>
      </c>
      <c r="R234" s="7">
        <f>G234*13</f>
        <v>30.810000000000002</v>
      </c>
      <c r="S234" s="7">
        <f>+R234+Q234+K234</f>
        <v>107.27930000000001</v>
      </c>
      <c r="T234" s="7">
        <f>S234+S235</f>
        <v>181.27930000000001</v>
      </c>
      <c r="U234" s="7">
        <f>T234/C234</f>
        <v>181.27930000000001</v>
      </c>
      <c r="X234" s="117">
        <f>U234*1.8</f>
        <v>326.30274000000003</v>
      </c>
      <c r="Y234" s="17">
        <v>329</v>
      </c>
      <c r="Z234" s="17">
        <f>Y234*8</f>
        <v>2632</v>
      </c>
      <c r="AA234" s="17">
        <f>Y234*3.5</f>
        <v>1151.5</v>
      </c>
      <c r="AB234" s="17">
        <f>Y234*0.9</f>
        <v>296.10000000000002</v>
      </c>
    </row>
    <row r="235" spans="1:28" s="17" customFormat="1" x14ac:dyDescent="0.25">
      <c r="E235" s="17" t="s">
        <v>1137</v>
      </c>
      <c r="G235" s="10">
        <f>+F235-O235/5</f>
        <v>0</v>
      </c>
      <c r="H235" s="11">
        <f>G235*7%</f>
        <v>0</v>
      </c>
      <c r="I235" s="11">
        <f>G235+H235</f>
        <v>0</v>
      </c>
      <c r="J235" s="13"/>
      <c r="K235" s="7">
        <f>I235*J235</f>
        <v>0</v>
      </c>
      <c r="L235" s="10" t="s">
        <v>30</v>
      </c>
      <c r="M235" s="13"/>
      <c r="N235" s="17">
        <v>0.4</v>
      </c>
      <c r="P235" s="13">
        <v>185</v>
      </c>
      <c r="Q235" s="9">
        <f>N235*P235</f>
        <v>74</v>
      </c>
      <c r="R235" s="7">
        <f>G235*13</f>
        <v>0</v>
      </c>
      <c r="S235" s="7">
        <f>+R235+Q235+K235</f>
        <v>74</v>
      </c>
      <c r="U235" s="7" t="e">
        <f>T235/B235</f>
        <v>#DIV/0!</v>
      </c>
      <c r="X235" s="117" t="e">
        <f>U235*1.8</f>
        <v>#DIV/0!</v>
      </c>
      <c r="Z235" s="17">
        <f>Y235*8</f>
        <v>0</v>
      </c>
      <c r="AA235" s="17">
        <f>Y235*3.5</f>
        <v>0</v>
      </c>
      <c r="AB235" s="17">
        <f>Y235*0.9</f>
        <v>0</v>
      </c>
    </row>
    <row r="237" spans="1:28" s="17" customFormat="1" x14ac:dyDescent="0.25">
      <c r="A237" s="17">
        <v>79</v>
      </c>
      <c r="B237" s="17">
        <v>14</v>
      </c>
      <c r="C237" s="17">
        <v>1</v>
      </c>
      <c r="D237" s="17" t="s">
        <v>616</v>
      </c>
      <c r="E237" s="17" t="s">
        <v>1217</v>
      </c>
      <c r="F237" s="17">
        <v>2.61</v>
      </c>
      <c r="G237" s="10">
        <f>+F237-O237/5</f>
        <v>2.37</v>
      </c>
      <c r="H237" s="11">
        <f>G237*7%</f>
        <v>0.16590000000000002</v>
      </c>
      <c r="I237" s="11">
        <f>G237+H237</f>
        <v>2.5359000000000003</v>
      </c>
      <c r="J237" s="17">
        <v>27</v>
      </c>
      <c r="K237" s="7">
        <f>I237*J237</f>
        <v>68.469300000000004</v>
      </c>
      <c r="L237" s="10" t="s">
        <v>1140</v>
      </c>
      <c r="M237" s="17">
        <v>2</v>
      </c>
      <c r="N237" s="17">
        <v>0.8</v>
      </c>
      <c r="O237" s="13">
        <v>1.2</v>
      </c>
      <c r="P237" s="13">
        <v>10</v>
      </c>
      <c r="Q237" s="9">
        <f>N237*P237</f>
        <v>8</v>
      </c>
      <c r="R237" s="7">
        <f>G237*13</f>
        <v>30.810000000000002</v>
      </c>
      <c r="S237" s="7">
        <f>+R237+Q237+K237</f>
        <v>107.27930000000001</v>
      </c>
      <c r="T237" s="7">
        <f>S237+S238</f>
        <v>181.27930000000001</v>
      </c>
      <c r="U237" s="7">
        <f>T237/C237</f>
        <v>181.27930000000001</v>
      </c>
      <c r="X237" s="117">
        <f>U237*1.8</f>
        <v>326.30274000000003</v>
      </c>
      <c r="Y237" s="17">
        <v>329</v>
      </c>
      <c r="Z237" s="17">
        <f>Y237*8</f>
        <v>2632</v>
      </c>
      <c r="AA237" s="17">
        <f>Y237*3.5</f>
        <v>1151.5</v>
      </c>
      <c r="AB237" s="17">
        <f>Y237*0.9</f>
        <v>296.10000000000002</v>
      </c>
    </row>
    <row r="238" spans="1:28" s="17" customFormat="1" x14ac:dyDescent="0.25">
      <c r="E238" s="17" t="s">
        <v>1135</v>
      </c>
      <c r="G238" s="10">
        <f>+F238-O238/5</f>
        <v>0</v>
      </c>
      <c r="H238" s="11">
        <f>G238*7%</f>
        <v>0</v>
      </c>
      <c r="I238" s="11">
        <f>G238+H238</f>
        <v>0</v>
      </c>
      <c r="J238" s="13"/>
      <c r="K238" s="7">
        <f>I238*J238</f>
        <v>0</v>
      </c>
      <c r="L238" s="10" t="s">
        <v>30</v>
      </c>
      <c r="M238" s="13"/>
      <c r="N238" s="17">
        <v>0.4</v>
      </c>
      <c r="P238" s="13">
        <v>185</v>
      </c>
      <c r="Q238" s="9">
        <f>N238*P238</f>
        <v>74</v>
      </c>
      <c r="R238" s="7">
        <f>G238*13</f>
        <v>0</v>
      </c>
      <c r="S238" s="7">
        <f>+R238+Q238+K238</f>
        <v>74</v>
      </c>
      <c r="U238" s="7" t="e">
        <f>T238/B238</f>
        <v>#DIV/0!</v>
      </c>
      <c r="X238" s="117" t="e">
        <f>U238*1.8</f>
        <v>#DIV/0!</v>
      </c>
      <c r="Z238" s="17">
        <f>Y238*8</f>
        <v>0</v>
      </c>
      <c r="AA238" s="17">
        <f>Y238*3.5</f>
        <v>0</v>
      </c>
      <c r="AB238" s="17">
        <f>Y238*0.9</f>
        <v>0</v>
      </c>
    </row>
    <row r="240" spans="1:28" s="17" customFormat="1" x14ac:dyDescent="0.25">
      <c r="A240" s="17">
        <v>80</v>
      </c>
      <c r="B240" s="17">
        <v>14</v>
      </c>
      <c r="C240" s="17">
        <v>1</v>
      </c>
      <c r="D240" s="17" t="s">
        <v>616</v>
      </c>
      <c r="E240" s="17" t="s">
        <v>1218</v>
      </c>
      <c r="F240" s="17">
        <v>2.61</v>
      </c>
      <c r="G240" s="10">
        <f>+F240-O240/5</f>
        <v>2.37</v>
      </c>
      <c r="H240" s="11">
        <f>G240*7%</f>
        <v>0.16590000000000002</v>
      </c>
      <c r="I240" s="11">
        <f>G240+H240</f>
        <v>2.5359000000000003</v>
      </c>
      <c r="J240" s="17">
        <v>27</v>
      </c>
      <c r="K240" s="7">
        <f>I240*J240</f>
        <v>68.469300000000004</v>
      </c>
      <c r="L240" s="10" t="s">
        <v>1143</v>
      </c>
      <c r="M240" s="17">
        <v>2</v>
      </c>
      <c r="N240" s="17">
        <v>0.8</v>
      </c>
      <c r="O240" s="13">
        <v>1.2</v>
      </c>
      <c r="P240" s="13">
        <v>10</v>
      </c>
      <c r="Q240" s="9">
        <f>N240*P240</f>
        <v>8</v>
      </c>
      <c r="R240" s="7">
        <f>G240*13</f>
        <v>30.810000000000002</v>
      </c>
      <c r="S240" s="7">
        <f>+R240+Q240+K240</f>
        <v>107.27930000000001</v>
      </c>
      <c r="T240" s="7">
        <f>S240+S241</f>
        <v>181.27930000000001</v>
      </c>
      <c r="U240" s="7">
        <f>T240/C240</f>
        <v>181.27930000000001</v>
      </c>
      <c r="X240" s="117">
        <f>U240*1.8</f>
        <v>326.30274000000003</v>
      </c>
      <c r="Y240" s="17">
        <v>329</v>
      </c>
      <c r="Z240" s="17">
        <f>Y240*8</f>
        <v>2632</v>
      </c>
      <c r="AA240" s="17">
        <f>Y240*3.5</f>
        <v>1151.5</v>
      </c>
      <c r="AB240" s="17">
        <f>Y240*0.9</f>
        <v>296.10000000000002</v>
      </c>
    </row>
    <row r="241" spans="1:28" s="17" customFormat="1" x14ac:dyDescent="0.25">
      <c r="E241" s="17" t="s">
        <v>1142</v>
      </c>
      <c r="G241" s="10">
        <f>+F241-O241/5</f>
        <v>0</v>
      </c>
      <c r="H241" s="11">
        <f>G241*7%</f>
        <v>0</v>
      </c>
      <c r="I241" s="11">
        <f>G241+H241</f>
        <v>0</v>
      </c>
      <c r="J241" s="13"/>
      <c r="K241" s="7">
        <f>I241*J241</f>
        <v>0</v>
      </c>
      <c r="L241" s="10" t="s">
        <v>30</v>
      </c>
      <c r="M241" s="13"/>
      <c r="N241" s="17">
        <v>0.4</v>
      </c>
      <c r="P241" s="13">
        <v>185</v>
      </c>
      <c r="Q241" s="9">
        <f>N241*P241</f>
        <v>74</v>
      </c>
      <c r="R241" s="7">
        <f>G241*13</f>
        <v>0</v>
      </c>
      <c r="S241" s="7">
        <f>+R241+Q241+K241</f>
        <v>74</v>
      </c>
      <c r="U241" s="7" t="e">
        <f>T241/B241</f>
        <v>#DIV/0!</v>
      </c>
      <c r="X241" s="117" t="e">
        <f>U241*1.8</f>
        <v>#DIV/0!</v>
      </c>
      <c r="Z241" s="17">
        <f>Y241*8</f>
        <v>0</v>
      </c>
      <c r="AA241" s="17">
        <f>Y241*3.5</f>
        <v>0</v>
      </c>
      <c r="AB241" s="17">
        <f>Y241*0.9</f>
        <v>0</v>
      </c>
    </row>
    <row r="243" spans="1:28" s="129" customFormat="1" x14ac:dyDescent="0.25">
      <c r="A243" s="129">
        <v>81</v>
      </c>
      <c r="B243" s="129">
        <v>14</v>
      </c>
      <c r="C243" s="129">
        <v>1</v>
      </c>
      <c r="D243" s="129" t="s">
        <v>616</v>
      </c>
      <c r="E243" s="129" t="s">
        <v>1219</v>
      </c>
      <c r="F243" s="129">
        <v>2.84</v>
      </c>
      <c r="G243" s="130">
        <f>+F243-O243/5</f>
        <v>2.52</v>
      </c>
      <c r="H243" s="131">
        <f>G243*7%</f>
        <v>0.17640000000000003</v>
      </c>
      <c r="I243" s="131">
        <f>G243+H243</f>
        <v>2.6964000000000001</v>
      </c>
      <c r="J243" s="129">
        <v>27</v>
      </c>
      <c r="K243" s="132">
        <f>I243*J243</f>
        <v>72.802800000000005</v>
      </c>
      <c r="L243" s="130" t="s">
        <v>1139</v>
      </c>
      <c r="M243" s="129">
        <v>2</v>
      </c>
      <c r="N243" s="129">
        <v>1.3</v>
      </c>
      <c r="O243" s="133">
        <v>1.6</v>
      </c>
      <c r="P243" s="133">
        <v>10</v>
      </c>
      <c r="Q243" s="134">
        <f>N243*P243</f>
        <v>13</v>
      </c>
      <c r="R243" s="132">
        <f>G243*13</f>
        <v>32.76</v>
      </c>
      <c r="S243" s="132">
        <f>+R243+Q243+K243</f>
        <v>118.56280000000001</v>
      </c>
      <c r="T243" s="132">
        <f>S243+S244</f>
        <v>174.06280000000001</v>
      </c>
      <c r="U243" s="132">
        <f>T243/C243</f>
        <v>174.06280000000001</v>
      </c>
      <c r="X243" s="135">
        <f>U243*1.8</f>
        <v>313.31304</v>
      </c>
      <c r="Y243" s="129">
        <v>309</v>
      </c>
      <c r="Z243" s="129">
        <f>Y243*8</f>
        <v>2472</v>
      </c>
      <c r="AA243" s="129">
        <f>Y243*3.5</f>
        <v>1081.5</v>
      </c>
      <c r="AB243" s="129">
        <f>Y243*0.9</f>
        <v>278.10000000000002</v>
      </c>
    </row>
    <row r="244" spans="1:28" s="17" customFormat="1" x14ac:dyDescent="0.25">
      <c r="E244" s="17" t="s">
        <v>1131</v>
      </c>
      <c r="G244" s="10">
        <f>+F244-O244/5</f>
        <v>0</v>
      </c>
      <c r="H244" s="11">
        <f>G244*7%</f>
        <v>0</v>
      </c>
      <c r="I244" s="11">
        <f>G244+H244</f>
        <v>0</v>
      </c>
      <c r="J244" s="13"/>
      <c r="K244" s="7">
        <f>I244*J244</f>
        <v>0</v>
      </c>
      <c r="L244" s="10" t="s">
        <v>30</v>
      </c>
      <c r="M244" s="13"/>
      <c r="N244" s="17">
        <v>0.3</v>
      </c>
      <c r="P244" s="13">
        <v>185</v>
      </c>
      <c r="Q244" s="9">
        <f>N244*P244</f>
        <v>55.5</v>
      </c>
      <c r="R244" s="7">
        <f>G244*13</f>
        <v>0</v>
      </c>
      <c r="S244" s="7">
        <f>+R244+Q244+K244</f>
        <v>55.5</v>
      </c>
      <c r="U244" s="7" t="e">
        <f>T244/B244</f>
        <v>#DIV/0!</v>
      </c>
      <c r="X244" s="117" t="e">
        <f>U244*1.8</f>
        <v>#DIV/0!</v>
      </c>
      <c r="Z244" s="17">
        <f>Y244*8</f>
        <v>0</v>
      </c>
      <c r="AA244" s="17">
        <f>Y244*3.5</f>
        <v>0</v>
      </c>
      <c r="AB244" s="17">
        <f>Y244*0.9</f>
        <v>0</v>
      </c>
    </row>
    <row r="246" spans="1:28" s="17" customFormat="1" x14ac:dyDescent="0.25">
      <c r="A246" s="17">
        <v>82</v>
      </c>
      <c r="B246" s="17">
        <v>14</v>
      </c>
      <c r="C246" s="17">
        <v>1</v>
      </c>
      <c r="D246" s="17" t="s">
        <v>616</v>
      </c>
      <c r="E246" s="17" t="s">
        <v>1220</v>
      </c>
      <c r="F246" s="17">
        <v>2.84</v>
      </c>
      <c r="G246" s="10">
        <f>+F246-O246/5</f>
        <v>2.52</v>
      </c>
      <c r="H246" s="11">
        <f>G246*7%</f>
        <v>0.17640000000000003</v>
      </c>
      <c r="I246" s="11">
        <f>G246+H246</f>
        <v>2.6964000000000001</v>
      </c>
      <c r="J246" s="17">
        <v>27</v>
      </c>
      <c r="K246" s="7">
        <f>I246*J246</f>
        <v>72.802800000000005</v>
      </c>
      <c r="L246" s="10" t="s">
        <v>1138</v>
      </c>
      <c r="M246" s="17">
        <v>2</v>
      </c>
      <c r="N246" s="17">
        <v>1.3</v>
      </c>
      <c r="O246" s="13">
        <v>1.6</v>
      </c>
      <c r="P246" s="13">
        <v>10</v>
      </c>
      <c r="Q246" s="9">
        <f>N246*P246</f>
        <v>13</v>
      </c>
      <c r="R246" s="7">
        <f>G246*13</f>
        <v>32.76</v>
      </c>
      <c r="S246" s="7">
        <f>+R246+Q246+K246</f>
        <v>118.56280000000001</v>
      </c>
      <c r="T246" s="7">
        <f>S246+S247</f>
        <v>174.06280000000001</v>
      </c>
      <c r="U246" s="7">
        <f>T246/C246</f>
        <v>174.06280000000001</v>
      </c>
      <c r="X246" s="117">
        <f>U246*1.8</f>
        <v>313.31304</v>
      </c>
      <c r="Y246" s="17">
        <v>309</v>
      </c>
      <c r="Z246" s="17">
        <f>Y246*8</f>
        <v>2472</v>
      </c>
      <c r="AA246" s="17">
        <f>Y246*3.5</f>
        <v>1081.5</v>
      </c>
      <c r="AB246" s="17">
        <f>Y246*0.9</f>
        <v>278.10000000000002</v>
      </c>
    </row>
    <row r="247" spans="1:28" s="17" customFormat="1" x14ac:dyDescent="0.25">
      <c r="E247" s="17" t="s">
        <v>1132</v>
      </c>
      <c r="G247" s="10">
        <f>+F247-O247/5</f>
        <v>0</v>
      </c>
      <c r="H247" s="11">
        <f>G247*7%</f>
        <v>0</v>
      </c>
      <c r="I247" s="11">
        <f>G247+H247</f>
        <v>0</v>
      </c>
      <c r="J247" s="13"/>
      <c r="K247" s="7">
        <f>I247*J247</f>
        <v>0</v>
      </c>
      <c r="L247" s="10" t="s">
        <v>30</v>
      </c>
      <c r="M247" s="13"/>
      <c r="N247" s="17">
        <v>0.3</v>
      </c>
      <c r="P247" s="13">
        <v>185</v>
      </c>
      <c r="Q247" s="9">
        <f>N247*P247</f>
        <v>55.5</v>
      </c>
      <c r="R247" s="7">
        <f>G247*13</f>
        <v>0</v>
      </c>
      <c r="S247" s="7">
        <f>+R247+Q247+K247</f>
        <v>55.5</v>
      </c>
      <c r="U247" s="7" t="e">
        <f>T247/B247</f>
        <v>#DIV/0!</v>
      </c>
      <c r="X247" s="117" t="e">
        <f>U247*1.8</f>
        <v>#DIV/0!</v>
      </c>
      <c r="Z247" s="17">
        <f>Y247*8</f>
        <v>0</v>
      </c>
      <c r="AA247" s="17">
        <f>Y247*3.5</f>
        <v>0</v>
      </c>
      <c r="AB247" s="17">
        <f>Y247*0.9</f>
        <v>0</v>
      </c>
    </row>
    <row r="249" spans="1:28" s="17" customFormat="1" x14ac:dyDescent="0.25">
      <c r="A249" s="17">
        <v>83</v>
      </c>
      <c r="B249" s="17">
        <v>14</v>
      </c>
      <c r="C249" s="17">
        <v>1</v>
      </c>
      <c r="D249" s="17" t="s">
        <v>616</v>
      </c>
      <c r="E249" s="17" t="s">
        <v>1221</v>
      </c>
      <c r="F249" s="17">
        <v>2.84</v>
      </c>
      <c r="G249" s="10">
        <f>+F249-O249/5</f>
        <v>2.52</v>
      </c>
      <c r="H249" s="11">
        <f>G249*7%</f>
        <v>0.17640000000000003</v>
      </c>
      <c r="I249" s="11">
        <f>G249+H249</f>
        <v>2.6964000000000001</v>
      </c>
      <c r="J249" s="17">
        <v>27</v>
      </c>
      <c r="K249" s="7">
        <f>I249*J249</f>
        <v>72.802800000000005</v>
      </c>
      <c r="L249" s="10" t="s">
        <v>893</v>
      </c>
      <c r="M249" s="17">
        <v>2</v>
      </c>
      <c r="N249" s="17">
        <v>1.3</v>
      </c>
      <c r="O249" s="13">
        <v>1.6</v>
      </c>
      <c r="P249" s="13">
        <v>10</v>
      </c>
      <c r="Q249" s="9">
        <f>N249*P249</f>
        <v>13</v>
      </c>
      <c r="R249" s="7">
        <f>G249*13</f>
        <v>32.76</v>
      </c>
      <c r="S249" s="7">
        <f>+R249+Q249+K249</f>
        <v>118.56280000000001</v>
      </c>
      <c r="T249" s="7">
        <f>S249+S250</f>
        <v>174.06280000000001</v>
      </c>
      <c r="U249" s="7">
        <f>T249/C249</f>
        <v>174.06280000000001</v>
      </c>
      <c r="X249" s="117">
        <f>U249*1.8</f>
        <v>313.31304</v>
      </c>
      <c r="Y249" s="17">
        <v>309</v>
      </c>
      <c r="Z249" s="17">
        <f>Y249*8</f>
        <v>2472</v>
      </c>
      <c r="AA249" s="17">
        <f>Y249*3.5</f>
        <v>1081.5</v>
      </c>
      <c r="AB249" s="17">
        <f>Y249*0.9</f>
        <v>278.10000000000002</v>
      </c>
    </row>
    <row r="250" spans="1:28" s="17" customFormat="1" x14ac:dyDescent="0.25">
      <c r="E250" s="17" t="s">
        <v>1137</v>
      </c>
      <c r="G250" s="10">
        <f>+F250-O250/5</f>
        <v>0</v>
      </c>
      <c r="H250" s="11">
        <f>G250*7%</f>
        <v>0</v>
      </c>
      <c r="I250" s="11">
        <f>G250+H250</f>
        <v>0</v>
      </c>
      <c r="J250" s="13"/>
      <c r="K250" s="7">
        <f>I250*J250</f>
        <v>0</v>
      </c>
      <c r="L250" s="10" t="s">
        <v>30</v>
      </c>
      <c r="M250" s="13"/>
      <c r="N250" s="17">
        <v>0.3</v>
      </c>
      <c r="P250" s="13">
        <v>185</v>
      </c>
      <c r="Q250" s="9">
        <f>N250*P250</f>
        <v>55.5</v>
      </c>
      <c r="R250" s="7">
        <f>G250*13</f>
        <v>0</v>
      </c>
      <c r="S250" s="7">
        <f>+R250+Q250+K250</f>
        <v>55.5</v>
      </c>
      <c r="U250" s="7" t="e">
        <f>T250/B250</f>
        <v>#DIV/0!</v>
      </c>
      <c r="X250" s="117" t="e">
        <f>U250*1.8</f>
        <v>#DIV/0!</v>
      </c>
      <c r="Z250" s="17">
        <f>Y250*8</f>
        <v>0</v>
      </c>
      <c r="AA250" s="17">
        <f>Y250*3.5</f>
        <v>0</v>
      </c>
      <c r="AB250" s="17">
        <f>Y250*0.9</f>
        <v>0</v>
      </c>
    </row>
    <row r="252" spans="1:28" s="17" customFormat="1" x14ac:dyDescent="0.25">
      <c r="A252" s="17">
        <v>84</v>
      </c>
      <c r="B252" s="17">
        <v>14</v>
      </c>
      <c r="C252" s="17">
        <v>1</v>
      </c>
      <c r="D252" s="17" t="s">
        <v>616</v>
      </c>
      <c r="E252" s="17" t="s">
        <v>1222</v>
      </c>
      <c r="F252" s="17">
        <v>2.84</v>
      </c>
      <c r="G252" s="10">
        <f>+F252-O252/5</f>
        <v>2.52</v>
      </c>
      <c r="H252" s="11">
        <f>G252*7%</f>
        <v>0.17640000000000003</v>
      </c>
      <c r="I252" s="11">
        <f>G252+H252</f>
        <v>2.6964000000000001</v>
      </c>
      <c r="J252" s="17">
        <v>27</v>
      </c>
      <c r="K252" s="7">
        <f>I252*J252</f>
        <v>72.802800000000005</v>
      </c>
      <c r="L252" s="10" t="s">
        <v>1140</v>
      </c>
      <c r="M252" s="17">
        <v>2</v>
      </c>
      <c r="N252" s="17">
        <v>1.3</v>
      </c>
      <c r="O252" s="13">
        <v>1.6</v>
      </c>
      <c r="P252" s="13">
        <v>10</v>
      </c>
      <c r="Q252" s="9">
        <f>N252*P252</f>
        <v>13</v>
      </c>
      <c r="R252" s="7">
        <f>G252*13</f>
        <v>32.76</v>
      </c>
      <c r="S252" s="7">
        <f>+R252+Q252+K252</f>
        <v>118.56280000000001</v>
      </c>
      <c r="T252" s="7">
        <f>S252+S253</f>
        <v>174.06280000000001</v>
      </c>
      <c r="U252" s="7">
        <f>T252/C252</f>
        <v>174.06280000000001</v>
      </c>
      <c r="X252" s="117">
        <f>U252*1.8</f>
        <v>313.31304</v>
      </c>
      <c r="Y252" s="17">
        <v>309</v>
      </c>
      <c r="Z252" s="17">
        <f>Y252*8</f>
        <v>2472</v>
      </c>
      <c r="AA252" s="17">
        <f>Y252*3.5</f>
        <v>1081.5</v>
      </c>
      <c r="AB252" s="17">
        <f>Y252*0.9</f>
        <v>278.10000000000002</v>
      </c>
    </row>
    <row r="253" spans="1:28" s="17" customFormat="1" x14ac:dyDescent="0.25">
      <c r="E253" s="17" t="s">
        <v>1135</v>
      </c>
      <c r="G253" s="10">
        <f>+F253-O253/5</f>
        <v>0</v>
      </c>
      <c r="H253" s="11">
        <f>G253*7%</f>
        <v>0</v>
      </c>
      <c r="I253" s="11">
        <f>G253+H253</f>
        <v>0</v>
      </c>
      <c r="J253" s="13"/>
      <c r="K253" s="7">
        <f>I253*J253</f>
        <v>0</v>
      </c>
      <c r="L253" s="10" t="s">
        <v>30</v>
      </c>
      <c r="M253" s="13"/>
      <c r="N253" s="17">
        <v>0.3</v>
      </c>
      <c r="P253" s="13">
        <v>185</v>
      </c>
      <c r="Q253" s="9">
        <f>N253*P253</f>
        <v>55.5</v>
      </c>
      <c r="R253" s="7">
        <f>G253*13</f>
        <v>0</v>
      </c>
      <c r="S253" s="7">
        <f>+R253+Q253+K253</f>
        <v>55.5</v>
      </c>
      <c r="U253" s="7" t="e">
        <f>T253/B253</f>
        <v>#DIV/0!</v>
      </c>
      <c r="X253" s="117" t="e">
        <f>U253*1.8</f>
        <v>#DIV/0!</v>
      </c>
      <c r="Z253" s="17">
        <f>Y253*8</f>
        <v>0</v>
      </c>
      <c r="AA253" s="17">
        <f>Y253*3.5</f>
        <v>0</v>
      </c>
      <c r="AB253" s="17">
        <f>Y253*0.9</f>
        <v>0</v>
      </c>
    </row>
    <row r="255" spans="1:28" s="17" customFormat="1" x14ac:dyDescent="0.25">
      <c r="A255" s="17">
        <v>85</v>
      </c>
      <c r="B255" s="17">
        <v>14</v>
      </c>
      <c r="C255" s="17">
        <v>1</v>
      </c>
      <c r="D255" s="17" t="s">
        <v>616</v>
      </c>
      <c r="E255" s="17" t="s">
        <v>1223</v>
      </c>
      <c r="F255" s="17">
        <v>2.84</v>
      </c>
      <c r="G255" s="10">
        <f>+F255-O255/5</f>
        <v>2.52</v>
      </c>
      <c r="H255" s="11">
        <f>G255*7%</f>
        <v>0.17640000000000003</v>
      </c>
      <c r="I255" s="11">
        <f>G255+H255</f>
        <v>2.6964000000000001</v>
      </c>
      <c r="J255" s="17">
        <v>27</v>
      </c>
      <c r="K255" s="7">
        <f>I255*J255</f>
        <v>72.802800000000005</v>
      </c>
      <c r="L255" s="10" t="s">
        <v>1143</v>
      </c>
      <c r="M255" s="17">
        <v>2</v>
      </c>
      <c r="N255" s="17">
        <v>1.3</v>
      </c>
      <c r="O255" s="13">
        <v>1.6</v>
      </c>
      <c r="P255" s="13">
        <v>10</v>
      </c>
      <c r="Q255" s="9">
        <f>N255*P255</f>
        <v>13</v>
      </c>
      <c r="R255" s="7">
        <f>G255*13</f>
        <v>32.76</v>
      </c>
      <c r="S255" s="7">
        <f>+R255+Q255+K255</f>
        <v>118.56280000000001</v>
      </c>
      <c r="T255" s="7">
        <f>S255+S256</f>
        <v>174.06280000000001</v>
      </c>
      <c r="U255" s="7">
        <f>T255/C255</f>
        <v>174.06280000000001</v>
      </c>
      <c r="X255" s="117">
        <f>U255*1.8</f>
        <v>313.31304</v>
      </c>
      <c r="Y255" s="17">
        <v>309</v>
      </c>
      <c r="Z255" s="17">
        <f>Y255*8</f>
        <v>2472</v>
      </c>
      <c r="AA255" s="17">
        <f>Y255*3.5</f>
        <v>1081.5</v>
      </c>
      <c r="AB255" s="17">
        <f>Y255*0.9</f>
        <v>278.10000000000002</v>
      </c>
    </row>
    <row r="256" spans="1:28" s="17" customFormat="1" x14ac:dyDescent="0.25">
      <c r="E256" s="17" t="s">
        <v>1142</v>
      </c>
      <c r="G256" s="10">
        <f>+F256-O256/5</f>
        <v>0</v>
      </c>
      <c r="H256" s="11">
        <f>G256*7%</f>
        <v>0</v>
      </c>
      <c r="I256" s="11">
        <f>G256+H256</f>
        <v>0</v>
      </c>
      <c r="J256" s="13"/>
      <c r="K256" s="7">
        <f>I256*J256</f>
        <v>0</v>
      </c>
      <c r="L256" s="10" t="s">
        <v>30</v>
      </c>
      <c r="M256" s="13"/>
      <c r="N256" s="17">
        <v>0.3</v>
      </c>
      <c r="P256" s="13">
        <v>185</v>
      </c>
      <c r="Q256" s="9">
        <f>N256*P256</f>
        <v>55.5</v>
      </c>
      <c r="R256" s="7">
        <f>G256*13</f>
        <v>0</v>
      </c>
      <c r="S256" s="7">
        <f>+R256+Q256+K256</f>
        <v>55.5</v>
      </c>
      <c r="U256" s="7" t="e">
        <f>T256/B256</f>
        <v>#DIV/0!</v>
      </c>
      <c r="X256" s="117" t="e">
        <f>U256*1.8</f>
        <v>#DIV/0!</v>
      </c>
      <c r="Z256" s="17">
        <f>Y256*8</f>
        <v>0</v>
      </c>
      <c r="AA256" s="17">
        <f>Y256*3.5</f>
        <v>0</v>
      </c>
      <c r="AB256" s="17">
        <f>Y256*0.9</f>
        <v>0</v>
      </c>
    </row>
    <row r="258" spans="1:28" s="129" customFormat="1" x14ac:dyDescent="0.25">
      <c r="A258" s="129">
        <v>86</v>
      </c>
      <c r="B258" s="129">
        <v>14</v>
      </c>
      <c r="C258" s="129">
        <v>1</v>
      </c>
      <c r="D258" s="129" t="s">
        <v>616</v>
      </c>
      <c r="E258" s="129" t="s">
        <v>1224</v>
      </c>
      <c r="F258" s="129">
        <v>3.97</v>
      </c>
      <c r="G258" s="130">
        <f>+F258-O258/5</f>
        <v>3.64</v>
      </c>
      <c r="H258" s="131">
        <f>G258*7%</f>
        <v>0.25480000000000003</v>
      </c>
      <c r="I258" s="131">
        <f>G258+H258</f>
        <v>3.8948</v>
      </c>
      <c r="J258" s="129">
        <v>27</v>
      </c>
      <c r="K258" s="132">
        <f>I258*J258</f>
        <v>105.1596</v>
      </c>
      <c r="L258" s="130" t="s">
        <v>1139</v>
      </c>
      <c r="M258" s="129">
        <v>2</v>
      </c>
      <c r="N258" s="129">
        <v>1.3</v>
      </c>
      <c r="O258" s="133">
        <v>1.65</v>
      </c>
      <c r="P258" s="133">
        <v>10</v>
      </c>
      <c r="Q258" s="134">
        <f>N258*P258</f>
        <v>13</v>
      </c>
      <c r="R258" s="132">
        <f>G258*13</f>
        <v>47.32</v>
      </c>
      <c r="S258" s="132">
        <f>+R258+Q258+K258</f>
        <v>165.4796</v>
      </c>
      <c r="T258" s="132">
        <f>S258+S259</f>
        <v>230.2296</v>
      </c>
      <c r="U258" s="132">
        <f>T258/C258</f>
        <v>230.2296</v>
      </c>
      <c r="X258" s="135">
        <f>U258*1.8</f>
        <v>414.41328000000004</v>
      </c>
      <c r="Y258" s="129">
        <v>409</v>
      </c>
      <c r="Z258" s="129">
        <f>Y258*8</f>
        <v>3272</v>
      </c>
      <c r="AA258" s="129">
        <f>Y258*3.5</f>
        <v>1431.5</v>
      </c>
      <c r="AB258" s="129">
        <f>Y258*0.9</f>
        <v>368.1</v>
      </c>
    </row>
    <row r="259" spans="1:28" s="17" customFormat="1" x14ac:dyDescent="0.25">
      <c r="E259" s="17" t="s">
        <v>1131</v>
      </c>
      <c r="G259" s="10">
        <f>+F259-O259/5</f>
        <v>0</v>
      </c>
      <c r="H259" s="11">
        <f>G259*7%</f>
        <v>0</v>
      </c>
      <c r="I259" s="11">
        <f>G259+H259</f>
        <v>0</v>
      </c>
      <c r="J259" s="13"/>
      <c r="K259" s="7">
        <f>I259*J259</f>
        <v>0</v>
      </c>
      <c r="L259" s="10" t="s">
        <v>30</v>
      </c>
      <c r="M259" s="13"/>
      <c r="N259" s="17">
        <v>0.35</v>
      </c>
      <c r="P259" s="13">
        <v>185</v>
      </c>
      <c r="Q259" s="9">
        <f>N259*P259</f>
        <v>64.75</v>
      </c>
      <c r="R259" s="7">
        <f>G259*13</f>
        <v>0</v>
      </c>
      <c r="S259" s="7">
        <f>+R259+Q259+K259</f>
        <v>64.75</v>
      </c>
      <c r="U259" s="7" t="e">
        <f>T259/B259</f>
        <v>#DIV/0!</v>
      </c>
      <c r="X259" s="117" t="e">
        <f>U259*1.8</f>
        <v>#DIV/0!</v>
      </c>
      <c r="Z259" s="17">
        <f>Y259*8</f>
        <v>0</v>
      </c>
      <c r="AA259" s="17">
        <f>Y259*3.5</f>
        <v>0</v>
      </c>
      <c r="AB259" s="17">
        <f>Y259*0.9</f>
        <v>0</v>
      </c>
    </row>
    <row r="261" spans="1:28" s="17" customFormat="1" x14ac:dyDescent="0.25">
      <c r="A261" s="17">
        <v>87</v>
      </c>
      <c r="B261" s="17">
        <v>14</v>
      </c>
      <c r="C261" s="17">
        <v>1</v>
      </c>
      <c r="D261" s="17" t="s">
        <v>616</v>
      </c>
      <c r="E261" s="17" t="s">
        <v>1225</v>
      </c>
      <c r="F261" s="17">
        <v>3.97</v>
      </c>
      <c r="G261" s="10">
        <f>+F261-O261/5</f>
        <v>3.64</v>
      </c>
      <c r="H261" s="11">
        <f>G261*7%</f>
        <v>0.25480000000000003</v>
      </c>
      <c r="I261" s="11">
        <f>G261+H261</f>
        <v>3.8948</v>
      </c>
      <c r="J261" s="17">
        <v>27</v>
      </c>
      <c r="K261" s="7">
        <f>I261*J261</f>
        <v>105.1596</v>
      </c>
      <c r="L261" s="10" t="s">
        <v>1138</v>
      </c>
      <c r="M261" s="17">
        <v>2</v>
      </c>
      <c r="N261" s="17">
        <v>1.3</v>
      </c>
      <c r="O261" s="13">
        <v>1.65</v>
      </c>
      <c r="P261" s="13">
        <v>10</v>
      </c>
      <c r="Q261" s="9">
        <f>N261*P261</f>
        <v>13</v>
      </c>
      <c r="R261" s="7">
        <f>G261*13</f>
        <v>47.32</v>
      </c>
      <c r="S261" s="7">
        <f>+R261+Q261+K261</f>
        <v>165.4796</v>
      </c>
      <c r="T261" s="7">
        <f>S261+S262</f>
        <v>230.2296</v>
      </c>
      <c r="U261" s="7">
        <f>T261/C261</f>
        <v>230.2296</v>
      </c>
      <c r="X261" s="117">
        <f>U261*1.8</f>
        <v>414.41328000000004</v>
      </c>
      <c r="Y261" s="17">
        <v>409</v>
      </c>
      <c r="Z261" s="17">
        <f>Y261*8</f>
        <v>3272</v>
      </c>
      <c r="AA261" s="17">
        <f>Y261*3.5</f>
        <v>1431.5</v>
      </c>
      <c r="AB261" s="17">
        <f>Y261*0.9</f>
        <v>368.1</v>
      </c>
    </row>
    <row r="262" spans="1:28" s="17" customFormat="1" x14ac:dyDescent="0.25">
      <c r="E262" s="17" t="s">
        <v>1132</v>
      </c>
      <c r="G262" s="10">
        <f>+F262-O262/5</f>
        <v>0</v>
      </c>
      <c r="H262" s="11">
        <f>G262*7%</f>
        <v>0</v>
      </c>
      <c r="I262" s="11">
        <f>G262+H262</f>
        <v>0</v>
      </c>
      <c r="J262" s="13"/>
      <c r="K262" s="7">
        <f>I262*J262</f>
        <v>0</v>
      </c>
      <c r="L262" s="10" t="s">
        <v>30</v>
      </c>
      <c r="M262" s="13"/>
      <c r="N262" s="17">
        <v>0.35</v>
      </c>
      <c r="P262" s="13">
        <v>185</v>
      </c>
      <c r="Q262" s="9">
        <f>N262*P262</f>
        <v>64.75</v>
      </c>
      <c r="R262" s="7">
        <f>G262*13</f>
        <v>0</v>
      </c>
      <c r="S262" s="7">
        <f>+R262+Q262+K262</f>
        <v>64.75</v>
      </c>
      <c r="U262" s="7" t="e">
        <f>T262/B262</f>
        <v>#DIV/0!</v>
      </c>
      <c r="X262" s="117" t="e">
        <f>U262*1.8</f>
        <v>#DIV/0!</v>
      </c>
      <c r="Z262" s="17">
        <f>Y262*8</f>
        <v>0</v>
      </c>
      <c r="AA262" s="17">
        <f>Y262*3.5</f>
        <v>0</v>
      </c>
      <c r="AB262" s="17">
        <f>Y262*0.9</f>
        <v>0</v>
      </c>
    </row>
    <row r="264" spans="1:28" s="17" customFormat="1" x14ac:dyDescent="0.25">
      <c r="A264" s="17">
        <v>88</v>
      </c>
      <c r="B264" s="17">
        <v>14</v>
      </c>
      <c r="C264" s="17">
        <v>1</v>
      </c>
      <c r="D264" s="17" t="s">
        <v>616</v>
      </c>
      <c r="E264" s="17" t="s">
        <v>1226</v>
      </c>
      <c r="F264" s="17">
        <v>3.97</v>
      </c>
      <c r="G264" s="10">
        <f>+F264-O264/5</f>
        <v>3.64</v>
      </c>
      <c r="H264" s="11">
        <f>G264*7%</f>
        <v>0.25480000000000003</v>
      </c>
      <c r="I264" s="11">
        <f>G264+H264</f>
        <v>3.8948</v>
      </c>
      <c r="J264" s="17">
        <v>27</v>
      </c>
      <c r="K264" s="7">
        <f>I264*J264</f>
        <v>105.1596</v>
      </c>
      <c r="L264" s="10" t="s">
        <v>893</v>
      </c>
      <c r="M264" s="17">
        <v>2</v>
      </c>
      <c r="N264" s="17">
        <v>1.3</v>
      </c>
      <c r="O264" s="13">
        <v>1.65</v>
      </c>
      <c r="P264" s="13">
        <v>10</v>
      </c>
      <c r="Q264" s="9">
        <f>N264*P264</f>
        <v>13</v>
      </c>
      <c r="R264" s="7">
        <f>G264*13</f>
        <v>47.32</v>
      </c>
      <c r="S264" s="7">
        <f>+R264+Q264+K264</f>
        <v>165.4796</v>
      </c>
      <c r="T264" s="7">
        <f>S264+S265</f>
        <v>230.2296</v>
      </c>
      <c r="U264" s="7">
        <f>T264/C264</f>
        <v>230.2296</v>
      </c>
      <c r="X264" s="117">
        <f>U264*1.8</f>
        <v>414.41328000000004</v>
      </c>
      <c r="Y264" s="17">
        <v>409</v>
      </c>
      <c r="Z264" s="17">
        <f>Y264*8</f>
        <v>3272</v>
      </c>
      <c r="AA264" s="17">
        <f>Y264*3.5</f>
        <v>1431.5</v>
      </c>
      <c r="AB264" s="17">
        <f>Y264*0.9</f>
        <v>368.1</v>
      </c>
    </row>
    <row r="265" spans="1:28" s="17" customFormat="1" x14ac:dyDescent="0.25">
      <c r="E265" s="17" t="s">
        <v>1137</v>
      </c>
      <c r="G265" s="10">
        <f>+F265-O265/5</f>
        <v>0</v>
      </c>
      <c r="H265" s="11">
        <f>G265*7%</f>
        <v>0</v>
      </c>
      <c r="I265" s="11">
        <f>G265+H265</f>
        <v>0</v>
      </c>
      <c r="J265" s="13"/>
      <c r="K265" s="7">
        <f>I265*J265</f>
        <v>0</v>
      </c>
      <c r="L265" s="10" t="s">
        <v>30</v>
      </c>
      <c r="M265" s="13"/>
      <c r="N265" s="17">
        <v>0.35</v>
      </c>
      <c r="P265" s="13">
        <v>185</v>
      </c>
      <c r="Q265" s="9">
        <f>N265*P265</f>
        <v>64.75</v>
      </c>
      <c r="R265" s="7">
        <f>G265*13</f>
        <v>0</v>
      </c>
      <c r="S265" s="7">
        <f>+R265+Q265+K265</f>
        <v>64.75</v>
      </c>
      <c r="U265" s="7" t="e">
        <f>T265/B265</f>
        <v>#DIV/0!</v>
      </c>
      <c r="X265" s="117" t="e">
        <f>U265*1.8</f>
        <v>#DIV/0!</v>
      </c>
      <c r="Z265" s="17">
        <f>Y265*8</f>
        <v>0</v>
      </c>
      <c r="AA265" s="17">
        <f>Y265*3.5</f>
        <v>0</v>
      </c>
      <c r="AB265" s="17">
        <f>Y265*0.9</f>
        <v>0</v>
      </c>
    </row>
    <row r="267" spans="1:28" s="17" customFormat="1" x14ac:dyDescent="0.25">
      <c r="A267" s="17">
        <v>89</v>
      </c>
      <c r="B267" s="17">
        <v>14</v>
      </c>
      <c r="C267" s="17">
        <v>1</v>
      </c>
      <c r="D267" s="17" t="s">
        <v>616</v>
      </c>
      <c r="E267" s="17" t="s">
        <v>1227</v>
      </c>
      <c r="F267" s="17">
        <v>3.97</v>
      </c>
      <c r="G267" s="10">
        <f>+F267-O267/5</f>
        <v>3.64</v>
      </c>
      <c r="H267" s="11">
        <f>G267*7%</f>
        <v>0.25480000000000003</v>
      </c>
      <c r="I267" s="11">
        <f>G267+H267</f>
        <v>3.8948</v>
      </c>
      <c r="J267" s="17">
        <v>27</v>
      </c>
      <c r="K267" s="7">
        <f>I267*J267</f>
        <v>105.1596</v>
      </c>
      <c r="L267" s="10" t="s">
        <v>1140</v>
      </c>
      <c r="M267" s="17">
        <v>2</v>
      </c>
      <c r="N267" s="17">
        <v>1.3</v>
      </c>
      <c r="O267" s="13">
        <v>1.65</v>
      </c>
      <c r="P267" s="13">
        <v>10</v>
      </c>
      <c r="Q267" s="9">
        <f>N267*P267</f>
        <v>13</v>
      </c>
      <c r="R267" s="7">
        <f>G267*13</f>
        <v>47.32</v>
      </c>
      <c r="S267" s="7">
        <f>+R267+Q267+K267</f>
        <v>165.4796</v>
      </c>
      <c r="T267" s="7">
        <f>S267+S268</f>
        <v>230.2296</v>
      </c>
      <c r="U267" s="7">
        <f>T267/C267</f>
        <v>230.2296</v>
      </c>
      <c r="X267" s="117">
        <f>U267*1.8</f>
        <v>414.41328000000004</v>
      </c>
      <c r="Y267" s="17">
        <v>409</v>
      </c>
      <c r="Z267" s="17">
        <f>Y267*8</f>
        <v>3272</v>
      </c>
      <c r="AA267" s="17">
        <f>Y267*3.5</f>
        <v>1431.5</v>
      </c>
      <c r="AB267" s="17">
        <f>Y267*0.9</f>
        <v>368.1</v>
      </c>
    </row>
    <row r="268" spans="1:28" s="17" customFormat="1" x14ac:dyDescent="0.25">
      <c r="E268" s="17" t="s">
        <v>1135</v>
      </c>
      <c r="G268" s="10">
        <f>+F268-O268/5</f>
        <v>0</v>
      </c>
      <c r="H268" s="11">
        <f>G268*7%</f>
        <v>0</v>
      </c>
      <c r="I268" s="11">
        <f>G268+H268</f>
        <v>0</v>
      </c>
      <c r="J268" s="13"/>
      <c r="K268" s="7">
        <f>I268*J268</f>
        <v>0</v>
      </c>
      <c r="L268" s="10" t="s">
        <v>30</v>
      </c>
      <c r="M268" s="13"/>
      <c r="N268" s="17">
        <v>0.35</v>
      </c>
      <c r="P268" s="13">
        <v>185</v>
      </c>
      <c r="Q268" s="9">
        <f>N268*P268</f>
        <v>64.75</v>
      </c>
      <c r="R268" s="7">
        <f>G268*13</f>
        <v>0</v>
      </c>
      <c r="S268" s="7">
        <f>+R268+Q268+K268</f>
        <v>64.75</v>
      </c>
      <c r="U268" s="7" t="e">
        <f>T268/B268</f>
        <v>#DIV/0!</v>
      </c>
      <c r="X268" s="117" t="e">
        <f>U268*1.8</f>
        <v>#DIV/0!</v>
      </c>
      <c r="Z268" s="17">
        <f>Y268*8</f>
        <v>0</v>
      </c>
      <c r="AA268" s="17">
        <f>Y268*3.5</f>
        <v>0</v>
      </c>
      <c r="AB268" s="17">
        <f>Y268*0.9</f>
        <v>0</v>
      </c>
    </row>
    <row r="270" spans="1:28" s="17" customFormat="1" x14ac:dyDescent="0.25">
      <c r="A270" s="17">
        <v>90</v>
      </c>
      <c r="B270" s="17">
        <v>14</v>
      </c>
      <c r="C270" s="17">
        <v>1</v>
      </c>
      <c r="D270" s="17" t="s">
        <v>616</v>
      </c>
      <c r="E270" s="17" t="s">
        <v>1228</v>
      </c>
      <c r="F270" s="17">
        <v>3.97</v>
      </c>
      <c r="G270" s="10">
        <f>+F270-O270/5</f>
        <v>3.64</v>
      </c>
      <c r="H270" s="11">
        <f>G270*7%</f>
        <v>0.25480000000000003</v>
      </c>
      <c r="I270" s="11">
        <f>G270+H270</f>
        <v>3.8948</v>
      </c>
      <c r="J270" s="17">
        <v>27</v>
      </c>
      <c r="K270" s="7">
        <f>I270*J270</f>
        <v>105.1596</v>
      </c>
      <c r="L270" s="10" t="s">
        <v>1143</v>
      </c>
      <c r="M270" s="17">
        <v>2</v>
      </c>
      <c r="N270" s="17">
        <v>1.3</v>
      </c>
      <c r="O270" s="13">
        <v>1.65</v>
      </c>
      <c r="P270" s="13">
        <v>10</v>
      </c>
      <c r="Q270" s="9">
        <f>N270*P270</f>
        <v>13</v>
      </c>
      <c r="R270" s="7">
        <f>G270*13</f>
        <v>47.32</v>
      </c>
      <c r="S270" s="7">
        <f>+R270+Q270+K270</f>
        <v>165.4796</v>
      </c>
      <c r="T270" s="7">
        <f>S270+S271</f>
        <v>230.2296</v>
      </c>
      <c r="U270" s="7">
        <f>T270/C270</f>
        <v>230.2296</v>
      </c>
      <c r="X270" s="117">
        <f>U270*1.8</f>
        <v>414.41328000000004</v>
      </c>
      <c r="Y270" s="17">
        <v>409</v>
      </c>
      <c r="Z270" s="17">
        <f>Y270*8</f>
        <v>3272</v>
      </c>
      <c r="AA270" s="17">
        <f>Y270*3.5</f>
        <v>1431.5</v>
      </c>
      <c r="AB270" s="17">
        <f>Y270*0.9</f>
        <v>368.1</v>
      </c>
    </row>
    <row r="271" spans="1:28" s="17" customFormat="1" x14ac:dyDescent="0.25">
      <c r="E271" s="17" t="s">
        <v>1142</v>
      </c>
      <c r="G271" s="10">
        <f>+F271-O271/5</f>
        <v>0</v>
      </c>
      <c r="H271" s="11">
        <f>G271*7%</f>
        <v>0</v>
      </c>
      <c r="I271" s="11">
        <f>G271+H271</f>
        <v>0</v>
      </c>
      <c r="J271" s="13"/>
      <c r="K271" s="7">
        <f>I271*J271</f>
        <v>0</v>
      </c>
      <c r="L271" s="10" t="s">
        <v>30</v>
      </c>
      <c r="M271" s="13"/>
      <c r="N271" s="17">
        <v>0.35</v>
      </c>
      <c r="P271" s="13">
        <v>185</v>
      </c>
      <c r="Q271" s="9">
        <f>N271*P271</f>
        <v>64.75</v>
      </c>
      <c r="R271" s="7">
        <f>G271*13</f>
        <v>0</v>
      </c>
      <c r="S271" s="7">
        <f>+R271+Q271+K271</f>
        <v>64.75</v>
      </c>
      <c r="U271" s="7" t="e">
        <f>T271/B271</f>
        <v>#DIV/0!</v>
      </c>
      <c r="X271" s="117" t="e">
        <f>U271*1.8</f>
        <v>#DIV/0!</v>
      </c>
      <c r="Z271" s="17">
        <f>Y271*8</f>
        <v>0</v>
      </c>
      <c r="AA271" s="17">
        <f>Y271*3.5</f>
        <v>0</v>
      </c>
      <c r="AB271" s="17">
        <f>Y271*0.9</f>
        <v>0</v>
      </c>
    </row>
    <row r="273" spans="1:28" s="129" customFormat="1" x14ac:dyDescent="0.25">
      <c r="A273" s="129">
        <v>91</v>
      </c>
      <c r="B273" s="129">
        <v>14</v>
      </c>
      <c r="C273" s="129">
        <v>1</v>
      </c>
      <c r="D273" s="129" t="s">
        <v>616</v>
      </c>
      <c r="E273" s="129" t="s">
        <v>1229</v>
      </c>
      <c r="F273" s="129">
        <v>2.87</v>
      </c>
      <c r="G273" s="130">
        <f>+F273-O273/5</f>
        <v>2.5300000000000002</v>
      </c>
      <c r="H273" s="131">
        <f>G273*7%</f>
        <v>0.17710000000000004</v>
      </c>
      <c r="I273" s="131">
        <f>G273+H273</f>
        <v>2.7071000000000005</v>
      </c>
      <c r="J273" s="129">
        <v>27</v>
      </c>
      <c r="K273" s="132">
        <f>I273*J273</f>
        <v>73.091700000000017</v>
      </c>
      <c r="L273" s="130" t="s">
        <v>1139</v>
      </c>
      <c r="M273" s="129">
        <v>2</v>
      </c>
      <c r="N273" s="129">
        <v>1.3</v>
      </c>
      <c r="O273" s="133">
        <v>1.7</v>
      </c>
      <c r="P273" s="133">
        <v>10</v>
      </c>
      <c r="Q273" s="134">
        <f>N273*P273</f>
        <v>13</v>
      </c>
      <c r="R273" s="132">
        <f>G273*13</f>
        <v>32.89</v>
      </c>
      <c r="S273" s="132">
        <f>+R273+Q273+K273</f>
        <v>118.98170000000002</v>
      </c>
      <c r="T273" s="132">
        <f>S273+S274</f>
        <v>192.98170000000002</v>
      </c>
      <c r="U273" s="132">
        <f>T273/C273</f>
        <v>192.98170000000002</v>
      </c>
      <c r="X273" s="135">
        <f>U273*1.8</f>
        <v>347.36706000000004</v>
      </c>
      <c r="Y273" s="129">
        <v>349</v>
      </c>
      <c r="Z273" s="129">
        <f>Y273*8</f>
        <v>2792</v>
      </c>
      <c r="AA273" s="129">
        <f>Y273*3.5</f>
        <v>1221.5</v>
      </c>
      <c r="AB273" s="129">
        <f>Y273*0.9</f>
        <v>314.10000000000002</v>
      </c>
    </row>
    <row r="274" spans="1:28" s="17" customFormat="1" x14ac:dyDescent="0.25">
      <c r="E274" s="17" t="s">
        <v>1131</v>
      </c>
      <c r="G274" s="10">
        <f>+F274-O274/5</f>
        <v>0</v>
      </c>
      <c r="H274" s="11">
        <f>G274*7%</f>
        <v>0</v>
      </c>
      <c r="I274" s="11">
        <f>G274+H274</f>
        <v>0</v>
      </c>
      <c r="J274" s="13"/>
      <c r="K274" s="7">
        <f>I274*J274</f>
        <v>0</v>
      </c>
      <c r="L274" s="10" t="s">
        <v>30</v>
      </c>
      <c r="M274" s="13"/>
      <c r="N274" s="17">
        <v>0.4</v>
      </c>
      <c r="P274" s="13">
        <v>185</v>
      </c>
      <c r="Q274" s="9">
        <f>N274*P274</f>
        <v>74</v>
      </c>
      <c r="R274" s="7">
        <f>G274*13</f>
        <v>0</v>
      </c>
      <c r="S274" s="7">
        <f>+R274+Q274+K274</f>
        <v>74</v>
      </c>
      <c r="U274" s="7" t="e">
        <f>T274/B274</f>
        <v>#DIV/0!</v>
      </c>
      <c r="X274" s="117" t="e">
        <f>U274*1.8</f>
        <v>#DIV/0!</v>
      </c>
      <c r="Z274" s="17">
        <f>Y274*8</f>
        <v>0</v>
      </c>
      <c r="AA274" s="17">
        <f>Y274*3.5</f>
        <v>0</v>
      </c>
      <c r="AB274" s="17">
        <f>Y274*0.9</f>
        <v>0</v>
      </c>
    </row>
    <row r="276" spans="1:28" s="17" customFormat="1" x14ac:dyDescent="0.25">
      <c r="A276" s="17">
        <v>92</v>
      </c>
      <c r="B276" s="17">
        <v>14</v>
      </c>
      <c r="C276" s="17">
        <v>1</v>
      </c>
      <c r="D276" s="17" t="s">
        <v>616</v>
      </c>
      <c r="E276" s="17" t="s">
        <v>1230</v>
      </c>
      <c r="F276" s="17">
        <v>2.87</v>
      </c>
      <c r="G276" s="10">
        <f>+F276-O276/5</f>
        <v>2.5300000000000002</v>
      </c>
      <c r="H276" s="11">
        <f>G276*7%</f>
        <v>0.17710000000000004</v>
      </c>
      <c r="I276" s="11">
        <f>G276+H276</f>
        <v>2.7071000000000005</v>
      </c>
      <c r="J276" s="17">
        <v>27</v>
      </c>
      <c r="K276" s="7">
        <f>I276*J276</f>
        <v>73.091700000000017</v>
      </c>
      <c r="L276" s="10" t="s">
        <v>1138</v>
      </c>
      <c r="M276" s="17">
        <v>2</v>
      </c>
      <c r="N276" s="17">
        <v>1.3</v>
      </c>
      <c r="O276" s="13">
        <v>1.7</v>
      </c>
      <c r="P276" s="13">
        <v>10</v>
      </c>
      <c r="Q276" s="9">
        <f>N276*P276</f>
        <v>13</v>
      </c>
      <c r="R276" s="7">
        <f>G276*13</f>
        <v>32.89</v>
      </c>
      <c r="S276" s="7">
        <f>+R276+Q276+K276</f>
        <v>118.98170000000002</v>
      </c>
      <c r="T276" s="7">
        <f>S276+S277</f>
        <v>192.98170000000002</v>
      </c>
      <c r="U276" s="7">
        <f>T276/C276</f>
        <v>192.98170000000002</v>
      </c>
      <c r="X276" s="117">
        <f>U276*1.8</f>
        <v>347.36706000000004</v>
      </c>
      <c r="Y276" s="17">
        <v>349</v>
      </c>
      <c r="Z276" s="17">
        <f>Y276*8</f>
        <v>2792</v>
      </c>
      <c r="AA276" s="17">
        <f>Y276*3.5</f>
        <v>1221.5</v>
      </c>
      <c r="AB276" s="17">
        <f>Y276*0.9</f>
        <v>314.10000000000002</v>
      </c>
    </row>
    <row r="277" spans="1:28" s="17" customFormat="1" x14ac:dyDescent="0.25">
      <c r="E277" s="17" t="s">
        <v>1132</v>
      </c>
      <c r="G277" s="10">
        <f>+F277-O277/5</f>
        <v>0</v>
      </c>
      <c r="H277" s="11">
        <f>G277*7%</f>
        <v>0</v>
      </c>
      <c r="I277" s="11">
        <f>G277+H277</f>
        <v>0</v>
      </c>
      <c r="J277" s="13"/>
      <c r="K277" s="7">
        <f>I277*J277</f>
        <v>0</v>
      </c>
      <c r="L277" s="10" t="s">
        <v>30</v>
      </c>
      <c r="M277" s="13"/>
      <c r="N277" s="17">
        <v>0.4</v>
      </c>
      <c r="P277" s="13">
        <v>185</v>
      </c>
      <c r="Q277" s="9">
        <f>N277*P277</f>
        <v>74</v>
      </c>
      <c r="R277" s="7">
        <f>G277*13</f>
        <v>0</v>
      </c>
      <c r="S277" s="7">
        <f>+R277+Q277+K277</f>
        <v>74</v>
      </c>
      <c r="U277" s="7" t="e">
        <f>T277/B277</f>
        <v>#DIV/0!</v>
      </c>
      <c r="X277" s="117" t="e">
        <f>U277*1.8</f>
        <v>#DIV/0!</v>
      </c>
      <c r="Z277" s="17">
        <f>Y277*8</f>
        <v>0</v>
      </c>
      <c r="AA277" s="17">
        <f>Y277*3.5</f>
        <v>0</v>
      </c>
      <c r="AB277" s="17">
        <f>Y277*0.9</f>
        <v>0</v>
      </c>
    </row>
    <row r="279" spans="1:28" s="17" customFormat="1" x14ac:dyDescent="0.25">
      <c r="A279" s="17">
        <v>93</v>
      </c>
      <c r="B279" s="17">
        <v>14</v>
      </c>
      <c r="C279" s="17">
        <v>1</v>
      </c>
      <c r="D279" s="17" t="s">
        <v>616</v>
      </c>
      <c r="E279" s="17" t="s">
        <v>1231</v>
      </c>
      <c r="F279" s="17">
        <v>2.87</v>
      </c>
      <c r="G279" s="10">
        <f>+F279-O279/5</f>
        <v>2.5300000000000002</v>
      </c>
      <c r="H279" s="11">
        <f>G279*7%</f>
        <v>0.17710000000000004</v>
      </c>
      <c r="I279" s="11">
        <f>G279+H279</f>
        <v>2.7071000000000005</v>
      </c>
      <c r="J279" s="17">
        <v>27</v>
      </c>
      <c r="K279" s="7">
        <f>I279*J279</f>
        <v>73.091700000000017</v>
      </c>
      <c r="L279" s="10" t="s">
        <v>893</v>
      </c>
      <c r="M279" s="17">
        <v>2</v>
      </c>
      <c r="N279" s="17">
        <v>1.3</v>
      </c>
      <c r="O279" s="13">
        <v>1.7</v>
      </c>
      <c r="P279" s="13">
        <v>10</v>
      </c>
      <c r="Q279" s="9">
        <f>N279*P279</f>
        <v>13</v>
      </c>
      <c r="R279" s="7">
        <f>G279*13</f>
        <v>32.89</v>
      </c>
      <c r="S279" s="7">
        <f>+R279+Q279+K279</f>
        <v>118.98170000000002</v>
      </c>
      <c r="T279" s="7">
        <f>S279+S280</f>
        <v>192.98170000000002</v>
      </c>
      <c r="U279" s="7">
        <f>T279/C279</f>
        <v>192.98170000000002</v>
      </c>
      <c r="X279" s="117">
        <f>U279*1.8</f>
        <v>347.36706000000004</v>
      </c>
      <c r="Y279" s="17">
        <v>349</v>
      </c>
      <c r="Z279" s="17">
        <f>Y279*8</f>
        <v>2792</v>
      </c>
      <c r="AA279" s="17">
        <f>Y279*3.5</f>
        <v>1221.5</v>
      </c>
      <c r="AB279" s="17">
        <f>Y279*0.9</f>
        <v>314.10000000000002</v>
      </c>
    </row>
    <row r="280" spans="1:28" s="17" customFormat="1" x14ac:dyDescent="0.25">
      <c r="E280" s="17" t="s">
        <v>1137</v>
      </c>
      <c r="G280" s="10">
        <f>+F280-O280/5</f>
        <v>0</v>
      </c>
      <c r="H280" s="11">
        <f>G280*7%</f>
        <v>0</v>
      </c>
      <c r="I280" s="11">
        <f>G280+H280</f>
        <v>0</v>
      </c>
      <c r="J280" s="13"/>
      <c r="K280" s="7">
        <f>I280*J280</f>
        <v>0</v>
      </c>
      <c r="L280" s="10" t="s">
        <v>30</v>
      </c>
      <c r="M280" s="13"/>
      <c r="N280" s="17">
        <v>0.4</v>
      </c>
      <c r="P280" s="13">
        <v>185</v>
      </c>
      <c r="Q280" s="9">
        <f>N280*P280</f>
        <v>74</v>
      </c>
      <c r="R280" s="7">
        <f>G280*13</f>
        <v>0</v>
      </c>
      <c r="S280" s="7">
        <f>+R280+Q280+K280</f>
        <v>74</v>
      </c>
      <c r="U280" s="7" t="e">
        <f>T280/B280</f>
        <v>#DIV/0!</v>
      </c>
      <c r="X280" s="117" t="e">
        <f>U280*1.8</f>
        <v>#DIV/0!</v>
      </c>
      <c r="Z280" s="17">
        <f>Y280*8</f>
        <v>0</v>
      </c>
      <c r="AA280" s="17">
        <f>Y280*3.5</f>
        <v>0</v>
      </c>
      <c r="AB280" s="17">
        <f>Y280*0.9</f>
        <v>0</v>
      </c>
    </row>
    <row r="282" spans="1:28" s="17" customFormat="1" x14ac:dyDescent="0.25">
      <c r="A282" s="17">
        <v>94</v>
      </c>
      <c r="B282" s="17">
        <v>14</v>
      </c>
      <c r="C282" s="17">
        <v>1</v>
      </c>
      <c r="D282" s="17" t="s">
        <v>616</v>
      </c>
      <c r="E282" s="17" t="s">
        <v>1232</v>
      </c>
      <c r="F282" s="17">
        <v>2.87</v>
      </c>
      <c r="G282" s="10">
        <f>+F282-O282/5</f>
        <v>2.5300000000000002</v>
      </c>
      <c r="H282" s="11">
        <f>G282*7%</f>
        <v>0.17710000000000004</v>
      </c>
      <c r="I282" s="11">
        <f>G282+H282</f>
        <v>2.7071000000000005</v>
      </c>
      <c r="J282" s="17">
        <v>27</v>
      </c>
      <c r="K282" s="7">
        <f>I282*J282</f>
        <v>73.091700000000017</v>
      </c>
      <c r="L282" s="10" t="s">
        <v>1140</v>
      </c>
      <c r="M282" s="17">
        <v>2</v>
      </c>
      <c r="N282" s="17">
        <v>1.3</v>
      </c>
      <c r="O282" s="13">
        <v>1.7</v>
      </c>
      <c r="P282" s="13">
        <v>10</v>
      </c>
      <c r="Q282" s="9">
        <f>N282*P282</f>
        <v>13</v>
      </c>
      <c r="R282" s="7">
        <f>G282*13</f>
        <v>32.89</v>
      </c>
      <c r="S282" s="7">
        <f>+R282+Q282+K282</f>
        <v>118.98170000000002</v>
      </c>
      <c r="T282" s="7">
        <f>S282+S283</f>
        <v>192.98170000000002</v>
      </c>
      <c r="U282" s="7">
        <f>T282/C282</f>
        <v>192.98170000000002</v>
      </c>
      <c r="X282" s="117">
        <f>U282*1.8</f>
        <v>347.36706000000004</v>
      </c>
      <c r="Y282" s="17">
        <v>349</v>
      </c>
      <c r="Z282" s="17">
        <f>Y282*8</f>
        <v>2792</v>
      </c>
      <c r="AA282" s="17">
        <f>Y282*3.5</f>
        <v>1221.5</v>
      </c>
      <c r="AB282" s="17">
        <f>Y282*0.9</f>
        <v>314.10000000000002</v>
      </c>
    </row>
    <row r="283" spans="1:28" s="17" customFormat="1" x14ac:dyDescent="0.25">
      <c r="E283" s="17" t="s">
        <v>1135</v>
      </c>
      <c r="G283" s="10">
        <f>+F283-O283/5</f>
        <v>0</v>
      </c>
      <c r="H283" s="11">
        <f>G283*7%</f>
        <v>0</v>
      </c>
      <c r="I283" s="11">
        <f>G283+H283</f>
        <v>0</v>
      </c>
      <c r="J283" s="13"/>
      <c r="K283" s="7">
        <f>I283*J283</f>
        <v>0</v>
      </c>
      <c r="L283" s="10" t="s">
        <v>30</v>
      </c>
      <c r="M283" s="13"/>
      <c r="N283" s="17">
        <v>0.4</v>
      </c>
      <c r="P283" s="13">
        <v>185</v>
      </c>
      <c r="Q283" s="9">
        <f>N283*P283</f>
        <v>74</v>
      </c>
      <c r="R283" s="7">
        <f>G283*13</f>
        <v>0</v>
      </c>
      <c r="S283" s="7">
        <f>+R283+Q283+K283</f>
        <v>74</v>
      </c>
      <c r="U283" s="7" t="e">
        <f>T283/B283</f>
        <v>#DIV/0!</v>
      </c>
      <c r="X283" s="117" t="e">
        <f>U283*1.8</f>
        <v>#DIV/0!</v>
      </c>
      <c r="Z283" s="17">
        <f>Y283*8</f>
        <v>0</v>
      </c>
      <c r="AA283" s="17">
        <f>Y283*3.5</f>
        <v>0</v>
      </c>
      <c r="AB283" s="17">
        <f>Y283*0.9</f>
        <v>0</v>
      </c>
    </row>
    <row r="285" spans="1:28" s="17" customFormat="1" x14ac:dyDescent="0.25">
      <c r="A285" s="17">
        <v>95</v>
      </c>
      <c r="B285" s="17">
        <v>14</v>
      </c>
      <c r="C285" s="17">
        <v>1</v>
      </c>
      <c r="D285" s="17" t="s">
        <v>616</v>
      </c>
      <c r="E285" s="17" t="s">
        <v>1233</v>
      </c>
      <c r="F285" s="17">
        <v>2.87</v>
      </c>
      <c r="G285" s="10">
        <f>+F285-O285/5</f>
        <v>2.5300000000000002</v>
      </c>
      <c r="H285" s="11">
        <f>G285*7%</f>
        <v>0.17710000000000004</v>
      </c>
      <c r="I285" s="11">
        <f>G285+H285</f>
        <v>2.7071000000000005</v>
      </c>
      <c r="J285" s="17">
        <v>27</v>
      </c>
      <c r="K285" s="7">
        <f>I285*J285</f>
        <v>73.091700000000017</v>
      </c>
      <c r="L285" s="10" t="s">
        <v>1143</v>
      </c>
      <c r="M285" s="17">
        <v>2</v>
      </c>
      <c r="N285" s="17">
        <v>1.3</v>
      </c>
      <c r="O285" s="13">
        <v>1.7</v>
      </c>
      <c r="P285" s="13">
        <v>10</v>
      </c>
      <c r="Q285" s="9">
        <f>N285*P285</f>
        <v>13</v>
      </c>
      <c r="R285" s="7">
        <f>G285*13</f>
        <v>32.89</v>
      </c>
      <c r="S285" s="7">
        <f>+R285+Q285+K285</f>
        <v>118.98170000000002</v>
      </c>
      <c r="T285" s="7">
        <f>S285+S286</f>
        <v>192.98170000000002</v>
      </c>
      <c r="U285" s="7">
        <f>T285/C285</f>
        <v>192.98170000000002</v>
      </c>
      <c r="X285" s="117">
        <f>U285*1.8</f>
        <v>347.36706000000004</v>
      </c>
      <c r="Y285" s="17">
        <v>349</v>
      </c>
      <c r="Z285" s="17">
        <f>Y285*8</f>
        <v>2792</v>
      </c>
      <c r="AA285" s="17">
        <f>Y285*3.5</f>
        <v>1221.5</v>
      </c>
      <c r="AB285" s="17">
        <f>Y285*0.9</f>
        <v>314.10000000000002</v>
      </c>
    </row>
    <row r="286" spans="1:28" s="17" customFormat="1" x14ac:dyDescent="0.25">
      <c r="E286" s="17" t="s">
        <v>1142</v>
      </c>
      <c r="G286" s="10">
        <f>+F286-O286/5</f>
        <v>0</v>
      </c>
      <c r="H286" s="11">
        <f>G286*7%</f>
        <v>0</v>
      </c>
      <c r="I286" s="11">
        <f>G286+H286</f>
        <v>0</v>
      </c>
      <c r="J286" s="13"/>
      <c r="K286" s="7">
        <f>I286*J286</f>
        <v>0</v>
      </c>
      <c r="L286" s="10" t="s">
        <v>30</v>
      </c>
      <c r="M286" s="13"/>
      <c r="N286" s="17">
        <v>0.4</v>
      </c>
      <c r="P286" s="13">
        <v>185</v>
      </c>
      <c r="Q286" s="9">
        <f>N286*P286</f>
        <v>74</v>
      </c>
      <c r="R286" s="7">
        <f>G286*13</f>
        <v>0</v>
      </c>
      <c r="S286" s="7">
        <f>+R286+Q286+K286</f>
        <v>74</v>
      </c>
      <c r="U286" s="7" t="e">
        <f>T286/B286</f>
        <v>#DIV/0!</v>
      </c>
      <c r="X286" s="117" t="e">
        <f>U286*1.8</f>
        <v>#DIV/0!</v>
      </c>
      <c r="Z286" s="17">
        <f>Y286*8</f>
        <v>0</v>
      </c>
      <c r="AA286" s="17">
        <f>Y286*3.5</f>
        <v>0</v>
      </c>
      <c r="AB286" s="17">
        <f>Y286*0.9</f>
        <v>0</v>
      </c>
    </row>
    <row r="288" spans="1:28" s="129" customFormat="1" x14ac:dyDescent="0.25">
      <c r="A288" s="129">
        <v>96</v>
      </c>
      <c r="B288" s="129">
        <v>18</v>
      </c>
      <c r="C288" s="129">
        <v>1</v>
      </c>
      <c r="D288" s="129" t="s">
        <v>616</v>
      </c>
      <c r="E288" s="129" t="s">
        <v>1234</v>
      </c>
      <c r="F288" s="129">
        <v>3.34</v>
      </c>
      <c r="G288" s="130">
        <f>+F288-O288/5</f>
        <v>2.9499999999999997</v>
      </c>
      <c r="H288" s="131">
        <f>G288*7%</f>
        <v>0.20649999999999999</v>
      </c>
      <c r="I288" s="131">
        <f>G288+H288</f>
        <v>3.1564999999999999</v>
      </c>
      <c r="J288" s="129">
        <v>32</v>
      </c>
      <c r="K288" s="132">
        <f>I288*J288</f>
        <v>101.008</v>
      </c>
      <c r="L288" s="130" t="s">
        <v>1139</v>
      </c>
      <c r="M288" s="129">
        <v>2</v>
      </c>
      <c r="N288" s="129">
        <v>1.5</v>
      </c>
      <c r="O288" s="133">
        <v>1.95</v>
      </c>
      <c r="P288" s="133">
        <v>10</v>
      </c>
      <c r="Q288" s="134">
        <f>N288*P288</f>
        <v>15</v>
      </c>
      <c r="R288" s="132">
        <f>G288*13</f>
        <v>38.349999999999994</v>
      </c>
      <c r="S288" s="132">
        <f>+R288+Q288+K288</f>
        <v>154.358</v>
      </c>
      <c r="T288" s="132">
        <f>S288+S289</f>
        <v>237.608</v>
      </c>
      <c r="U288" s="132">
        <f>T288/C288</f>
        <v>237.608</v>
      </c>
      <c r="X288" s="135">
        <f>U288*1.8</f>
        <v>427.69440000000003</v>
      </c>
      <c r="Y288" s="129">
        <v>429</v>
      </c>
      <c r="Z288" s="129">
        <f>Y288*8</f>
        <v>3432</v>
      </c>
      <c r="AA288" s="129">
        <f>Y288*3.5</f>
        <v>1501.5</v>
      </c>
      <c r="AB288" s="129">
        <f>Y288*0.9</f>
        <v>386.1</v>
      </c>
    </row>
    <row r="289" spans="1:28" s="17" customFormat="1" x14ac:dyDescent="0.25">
      <c r="E289" s="17" t="s">
        <v>1131</v>
      </c>
      <c r="G289" s="10">
        <f>+F289-O289/5</f>
        <v>0</v>
      </c>
      <c r="H289" s="11">
        <f>G289*7%</f>
        <v>0</v>
      </c>
      <c r="I289" s="11">
        <f>G289+H289</f>
        <v>0</v>
      </c>
      <c r="J289" s="13"/>
      <c r="K289" s="7">
        <f>I289*J289</f>
        <v>0</v>
      </c>
      <c r="L289" s="10" t="s">
        <v>30</v>
      </c>
      <c r="M289" s="13"/>
      <c r="N289" s="17">
        <v>0.45</v>
      </c>
      <c r="P289" s="13">
        <v>185</v>
      </c>
      <c r="Q289" s="9">
        <f>N289*P289</f>
        <v>83.25</v>
      </c>
      <c r="R289" s="7">
        <f>G289*13</f>
        <v>0</v>
      </c>
      <c r="S289" s="7">
        <f>+R289+Q289+K289</f>
        <v>83.25</v>
      </c>
      <c r="U289" s="7" t="e">
        <f>T289/B289</f>
        <v>#DIV/0!</v>
      </c>
      <c r="X289" s="117" t="e">
        <f>U289*1.8</f>
        <v>#DIV/0!</v>
      </c>
      <c r="Z289" s="17">
        <f>Y289*8</f>
        <v>0</v>
      </c>
      <c r="AA289" s="17">
        <f>Y289*3.5</f>
        <v>0</v>
      </c>
      <c r="AB289" s="17">
        <f>Y289*0.9</f>
        <v>0</v>
      </c>
    </row>
    <row r="291" spans="1:28" s="17" customFormat="1" x14ac:dyDescent="0.25">
      <c r="A291" s="17">
        <v>97</v>
      </c>
      <c r="B291" s="17">
        <v>18</v>
      </c>
      <c r="C291" s="17">
        <v>1</v>
      </c>
      <c r="D291" s="17" t="s">
        <v>616</v>
      </c>
      <c r="E291" s="17" t="s">
        <v>1235</v>
      </c>
      <c r="F291" s="17">
        <v>3.34</v>
      </c>
      <c r="G291" s="10">
        <f>+F291-O291/5</f>
        <v>2.9499999999999997</v>
      </c>
      <c r="H291" s="11">
        <f>G291*7%</f>
        <v>0.20649999999999999</v>
      </c>
      <c r="I291" s="11">
        <f>G291+H291</f>
        <v>3.1564999999999999</v>
      </c>
      <c r="J291" s="17">
        <v>32</v>
      </c>
      <c r="K291" s="7">
        <f>I291*J291</f>
        <v>101.008</v>
      </c>
      <c r="L291" s="10" t="s">
        <v>1138</v>
      </c>
      <c r="M291" s="17">
        <v>2</v>
      </c>
      <c r="N291" s="17">
        <v>1.5</v>
      </c>
      <c r="O291" s="13">
        <v>1.95</v>
      </c>
      <c r="P291" s="13">
        <v>10</v>
      </c>
      <c r="Q291" s="9">
        <f>N291*P291</f>
        <v>15</v>
      </c>
      <c r="R291" s="7">
        <f>G291*13</f>
        <v>38.349999999999994</v>
      </c>
      <c r="S291" s="7">
        <f>+R291+Q291+K291</f>
        <v>154.358</v>
      </c>
      <c r="T291" s="7">
        <f>S291+S292</f>
        <v>237.608</v>
      </c>
      <c r="U291" s="7">
        <f>T291/C291</f>
        <v>237.608</v>
      </c>
      <c r="X291" s="117">
        <f>U291*1.8</f>
        <v>427.69440000000003</v>
      </c>
      <c r="Y291" s="17">
        <v>429</v>
      </c>
      <c r="Z291" s="17">
        <f>Y291*8</f>
        <v>3432</v>
      </c>
      <c r="AA291" s="17">
        <f>Y291*3.5</f>
        <v>1501.5</v>
      </c>
      <c r="AB291" s="17">
        <f>Y291*0.9</f>
        <v>386.1</v>
      </c>
    </row>
    <row r="292" spans="1:28" s="17" customFormat="1" x14ac:dyDescent="0.25">
      <c r="E292" s="17" t="s">
        <v>1132</v>
      </c>
      <c r="G292" s="10">
        <f>+F292-O292/5</f>
        <v>0</v>
      </c>
      <c r="H292" s="11">
        <f>G292*7%</f>
        <v>0</v>
      </c>
      <c r="I292" s="11">
        <f>G292+H292</f>
        <v>0</v>
      </c>
      <c r="J292" s="13"/>
      <c r="K292" s="7">
        <f>I292*J292</f>
        <v>0</v>
      </c>
      <c r="L292" s="10" t="s">
        <v>30</v>
      </c>
      <c r="M292" s="13"/>
      <c r="N292" s="17">
        <v>0.45</v>
      </c>
      <c r="P292" s="13">
        <v>185</v>
      </c>
      <c r="Q292" s="9">
        <f>N292*P292</f>
        <v>83.25</v>
      </c>
      <c r="R292" s="7">
        <f>G292*13</f>
        <v>0</v>
      </c>
      <c r="S292" s="7">
        <f>+R292+Q292+K292</f>
        <v>83.25</v>
      </c>
      <c r="U292" s="7" t="e">
        <f>T292/B292</f>
        <v>#DIV/0!</v>
      </c>
      <c r="X292" s="117" t="e">
        <f>U292*1.8</f>
        <v>#DIV/0!</v>
      </c>
      <c r="Z292" s="17">
        <f>Y292*8</f>
        <v>0</v>
      </c>
      <c r="AA292" s="17">
        <f>Y292*3.5</f>
        <v>0</v>
      </c>
      <c r="AB292" s="17">
        <f>Y292*0.9</f>
        <v>0</v>
      </c>
    </row>
    <row r="294" spans="1:28" s="17" customFormat="1" x14ac:dyDescent="0.25">
      <c r="A294" s="17">
        <v>98</v>
      </c>
      <c r="B294" s="17">
        <v>18</v>
      </c>
      <c r="C294" s="17">
        <v>1</v>
      </c>
      <c r="D294" s="17" t="s">
        <v>616</v>
      </c>
      <c r="E294" s="17" t="s">
        <v>1236</v>
      </c>
      <c r="F294" s="17">
        <v>3.34</v>
      </c>
      <c r="G294" s="10">
        <f>+F294-O294/5</f>
        <v>2.9499999999999997</v>
      </c>
      <c r="H294" s="11">
        <f>G294*7%</f>
        <v>0.20649999999999999</v>
      </c>
      <c r="I294" s="11">
        <f>G294+H294</f>
        <v>3.1564999999999999</v>
      </c>
      <c r="J294" s="17">
        <v>32</v>
      </c>
      <c r="K294" s="7">
        <f>I294*J294</f>
        <v>101.008</v>
      </c>
      <c r="L294" s="10" t="s">
        <v>893</v>
      </c>
      <c r="M294" s="17">
        <v>2</v>
      </c>
      <c r="N294" s="17">
        <v>1.5</v>
      </c>
      <c r="O294" s="13">
        <v>1.95</v>
      </c>
      <c r="P294" s="13">
        <v>10</v>
      </c>
      <c r="Q294" s="9">
        <f>N294*P294</f>
        <v>15</v>
      </c>
      <c r="R294" s="7">
        <f>G294*13</f>
        <v>38.349999999999994</v>
      </c>
      <c r="S294" s="7">
        <f>+R294+Q294+K294</f>
        <v>154.358</v>
      </c>
      <c r="T294" s="7">
        <f>S294+S295</f>
        <v>237.608</v>
      </c>
      <c r="U294" s="7">
        <f>T294/C294</f>
        <v>237.608</v>
      </c>
      <c r="X294" s="117">
        <f>U294*1.8</f>
        <v>427.69440000000003</v>
      </c>
      <c r="Y294" s="17">
        <v>429</v>
      </c>
      <c r="Z294" s="17">
        <f>Y294*8</f>
        <v>3432</v>
      </c>
      <c r="AA294" s="17">
        <f>Y294*3.5</f>
        <v>1501.5</v>
      </c>
      <c r="AB294" s="17">
        <f>Y294*0.9</f>
        <v>386.1</v>
      </c>
    </row>
    <row r="295" spans="1:28" s="17" customFormat="1" x14ac:dyDescent="0.25">
      <c r="E295" s="17" t="s">
        <v>1137</v>
      </c>
      <c r="G295" s="10">
        <f>+F295-O295/5</f>
        <v>0</v>
      </c>
      <c r="H295" s="11">
        <f>G295*7%</f>
        <v>0</v>
      </c>
      <c r="I295" s="11">
        <f>G295+H295</f>
        <v>0</v>
      </c>
      <c r="J295" s="13"/>
      <c r="K295" s="7">
        <f>I295*J295</f>
        <v>0</v>
      </c>
      <c r="L295" s="10" t="s">
        <v>30</v>
      </c>
      <c r="M295" s="13"/>
      <c r="N295" s="17">
        <v>0.45</v>
      </c>
      <c r="P295" s="13">
        <v>185</v>
      </c>
      <c r="Q295" s="9">
        <f>N295*P295</f>
        <v>83.25</v>
      </c>
      <c r="R295" s="7">
        <f>G295*13</f>
        <v>0</v>
      </c>
      <c r="S295" s="7">
        <f>+R295+Q295+K295</f>
        <v>83.25</v>
      </c>
      <c r="U295" s="7" t="e">
        <f>T295/B295</f>
        <v>#DIV/0!</v>
      </c>
      <c r="X295" s="117" t="e">
        <f>U295*1.8</f>
        <v>#DIV/0!</v>
      </c>
      <c r="Z295" s="17">
        <f>Y295*8</f>
        <v>0</v>
      </c>
      <c r="AA295" s="17">
        <f>Y295*3.5</f>
        <v>0</v>
      </c>
      <c r="AB295" s="17">
        <f>Y295*0.9</f>
        <v>0</v>
      </c>
    </row>
    <row r="297" spans="1:28" s="17" customFormat="1" x14ac:dyDescent="0.25">
      <c r="A297" s="17">
        <v>99</v>
      </c>
      <c r="B297" s="17">
        <v>18</v>
      </c>
      <c r="C297" s="17">
        <v>1</v>
      </c>
      <c r="D297" s="17" t="s">
        <v>616</v>
      </c>
      <c r="E297" s="17" t="s">
        <v>1237</v>
      </c>
      <c r="F297" s="17">
        <v>3.34</v>
      </c>
      <c r="G297" s="10">
        <f>+F297-O297/5</f>
        <v>2.9499999999999997</v>
      </c>
      <c r="H297" s="11">
        <f>G297*7%</f>
        <v>0.20649999999999999</v>
      </c>
      <c r="I297" s="11">
        <f>G297+H297</f>
        <v>3.1564999999999999</v>
      </c>
      <c r="J297" s="17">
        <v>32</v>
      </c>
      <c r="K297" s="7">
        <f>I297*J297</f>
        <v>101.008</v>
      </c>
      <c r="L297" s="10" t="s">
        <v>1140</v>
      </c>
      <c r="M297" s="17">
        <v>2</v>
      </c>
      <c r="N297" s="17">
        <v>1.5</v>
      </c>
      <c r="O297" s="13">
        <v>1.95</v>
      </c>
      <c r="P297" s="13">
        <v>10</v>
      </c>
      <c r="Q297" s="9">
        <f>N297*P297</f>
        <v>15</v>
      </c>
      <c r="R297" s="7">
        <f>G297*13</f>
        <v>38.349999999999994</v>
      </c>
      <c r="S297" s="7">
        <f>+R297+Q297+K297</f>
        <v>154.358</v>
      </c>
      <c r="T297" s="7">
        <f>S297+S298</f>
        <v>237.608</v>
      </c>
      <c r="U297" s="7">
        <f>T297/C297</f>
        <v>237.608</v>
      </c>
      <c r="X297" s="117">
        <f>U297*1.8</f>
        <v>427.69440000000003</v>
      </c>
      <c r="Y297" s="17">
        <v>429</v>
      </c>
      <c r="Z297" s="17">
        <f>Y297*8</f>
        <v>3432</v>
      </c>
      <c r="AA297" s="17">
        <f>Y297*3.5</f>
        <v>1501.5</v>
      </c>
      <c r="AB297" s="17">
        <f>Y297*0.9</f>
        <v>386.1</v>
      </c>
    </row>
    <row r="298" spans="1:28" s="17" customFormat="1" x14ac:dyDescent="0.25">
      <c r="E298" s="17" t="s">
        <v>1135</v>
      </c>
      <c r="G298" s="10">
        <f>+F298-O298/5</f>
        <v>0</v>
      </c>
      <c r="H298" s="11">
        <f>G298*7%</f>
        <v>0</v>
      </c>
      <c r="I298" s="11">
        <f>G298+H298</f>
        <v>0</v>
      </c>
      <c r="J298" s="13"/>
      <c r="K298" s="7">
        <f>I298*J298</f>
        <v>0</v>
      </c>
      <c r="L298" s="10" t="s">
        <v>30</v>
      </c>
      <c r="M298" s="13"/>
      <c r="N298" s="17">
        <v>0.45</v>
      </c>
      <c r="P298" s="13">
        <v>185</v>
      </c>
      <c r="Q298" s="9">
        <f>N298*P298</f>
        <v>83.25</v>
      </c>
      <c r="R298" s="7">
        <f>G298*13</f>
        <v>0</v>
      </c>
      <c r="S298" s="7">
        <f>+R298+Q298+K298</f>
        <v>83.25</v>
      </c>
      <c r="U298" s="7" t="e">
        <f>T298/B298</f>
        <v>#DIV/0!</v>
      </c>
      <c r="X298" s="117" t="e">
        <f>U298*1.8</f>
        <v>#DIV/0!</v>
      </c>
      <c r="Z298" s="17">
        <f>Y298*8</f>
        <v>0</v>
      </c>
      <c r="AA298" s="17">
        <f>Y298*3.5</f>
        <v>0</v>
      </c>
      <c r="AB298" s="17">
        <f>Y298*0.9</f>
        <v>0</v>
      </c>
    </row>
    <row r="300" spans="1:28" s="17" customFormat="1" x14ac:dyDescent="0.25">
      <c r="A300" s="17">
        <v>100</v>
      </c>
      <c r="B300" s="17">
        <v>18</v>
      </c>
      <c r="C300" s="17">
        <v>1</v>
      </c>
      <c r="D300" s="17" t="s">
        <v>616</v>
      </c>
      <c r="E300" s="17" t="s">
        <v>1238</v>
      </c>
      <c r="F300" s="17">
        <v>3.34</v>
      </c>
      <c r="G300" s="10">
        <f>+F300-O300/5</f>
        <v>2.9499999999999997</v>
      </c>
      <c r="H300" s="11">
        <f>G300*7%</f>
        <v>0.20649999999999999</v>
      </c>
      <c r="I300" s="11">
        <f>G300+H300</f>
        <v>3.1564999999999999</v>
      </c>
      <c r="J300" s="17">
        <v>32</v>
      </c>
      <c r="K300" s="7">
        <f>I300*J300</f>
        <v>101.008</v>
      </c>
      <c r="L300" s="10" t="s">
        <v>1143</v>
      </c>
      <c r="M300" s="17">
        <v>2</v>
      </c>
      <c r="N300" s="17">
        <v>1.5</v>
      </c>
      <c r="O300" s="13">
        <v>1.95</v>
      </c>
      <c r="P300" s="13">
        <v>10</v>
      </c>
      <c r="Q300" s="9">
        <f>N300*P300</f>
        <v>15</v>
      </c>
      <c r="R300" s="7">
        <f>G300*13</f>
        <v>38.349999999999994</v>
      </c>
      <c r="S300" s="7">
        <f>+R300+Q300+K300</f>
        <v>154.358</v>
      </c>
      <c r="T300" s="7">
        <f>S300+S301</f>
        <v>237.608</v>
      </c>
      <c r="U300" s="7">
        <f>T300/C300</f>
        <v>237.608</v>
      </c>
      <c r="X300" s="117">
        <f>U300*1.8</f>
        <v>427.69440000000003</v>
      </c>
      <c r="Y300" s="17">
        <v>429</v>
      </c>
      <c r="Z300" s="17">
        <f>Y300*8</f>
        <v>3432</v>
      </c>
      <c r="AA300" s="17">
        <f>Y300*3.5</f>
        <v>1501.5</v>
      </c>
      <c r="AB300" s="17">
        <f>Y300*0.9</f>
        <v>386.1</v>
      </c>
    </row>
    <row r="301" spans="1:28" s="17" customFormat="1" x14ac:dyDescent="0.25">
      <c r="E301" s="17" t="s">
        <v>1142</v>
      </c>
      <c r="G301" s="10">
        <f>+F301-O301/5</f>
        <v>0</v>
      </c>
      <c r="H301" s="11">
        <f>G301*7%</f>
        <v>0</v>
      </c>
      <c r="I301" s="11">
        <f>G301+H301</f>
        <v>0</v>
      </c>
      <c r="J301" s="13"/>
      <c r="K301" s="7">
        <f>I301*J301</f>
        <v>0</v>
      </c>
      <c r="L301" s="10" t="s">
        <v>30</v>
      </c>
      <c r="M301" s="13"/>
      <c r="N301" s="17">
        <v>0.45</v>
      </c>
      <c r="P301" s="13">
        <v>185</v>
      </c>
      <c r="Q301" s="9">
        <f>N301*P301</f>
        <v>83.25</v>
      </c>
      <c r="R301" s="7">
        <f>G301*13</f>
        <v>0</v>
      </c>
      <c r="S301" s="7">
        <f>+R301+Q301+K301</f>
        <v>83.25</v>
      </c>
      <c r="U301" s="7" t="e">
        <f>T301/B301</f>
        <v>#DIV/0!</v>
      </c>
      <c r="X301" s="117" t="e">
        <f>U301*1.8</f>
        <v>#DIV/0!</v>
      </c>
      <c r="Z301" s="17">
        <f>Y301*8</f>
        <v>0</v>
      </c>
      <c r="AA301" s="17">
        <f>Y301*3.5</f>
        <v>0</v>
      </c>
      <c r="AB301" s="17">
        <f>Y301*0.9</f>
        <v>0</v>
      </c>
    </row>
    <row r="303" spans="1:28" s="129" customFormat="1" x14ac:dyDescent="0.25">
      <c r="A303" s="129">
        <v>101</v>
      </c>
      <c r="B303" s="129">
        <v>18</v>
      </c>
      <c r="C303" s="129">
        <v>1</v>
      </c>
      <c r="D303" s="129" t="s">
        <v>616</v>
      </c>
      <c r="E303" s="129" t="s">
        <v>1239</v>
      </c>
      <c r="F303" s="129">
        <v>1.8</v>
      </c>
      <c r="G303" s="130">
        <f>+F303-O303/5</f>
        <v>1.6600000000000001</v>
      </c>
      <c r="H303" s="131">
        <f>G303*7%</f>
        <v>0.11620000000000003</v>
      </c>
      <c r="I303" s="131">
        <f>G303+H303</f>
        <v>1.7762000000000002</v>
      </c>
      <c r="J303" s="129">
        <v>32</v>
      </c>
      <c r="K303" s="132">
        <f>I303*J303</f>
        <v>56.838400000000007</v>
      </c>
      <c r="L303" s="130" t="s">
        <v>1139</v>
      </c>
      <c r="M303" s="129">
        <v>2</v>
      </c>
      <c r="N303" s="129">
        <v>0.5</v>
      </c>
      <c r="O303" s="133">
        <v>0.7</v>
      </c>
      <c r="P303" s="133">
        <v>10</v>
      </c>
      <c r="Q303" s="134">
        <f>N303*P303</f>
        <v>5</v>
      </c>
      <c r="R303" s="132">
        <f>G303*13</f>
        <v>21.580000000000002</v>
      </c>
      <c r="S303" s="132">
        <f>+R303+Q303+K303</f>
        <v>83.418400000000005</v>
      </c>
      <c r="T303" s="132">
        <f>S303+S304</f>
        <v>120.41840000000001</v>
      </c>
      <c r="U303" s="132">
        <f>T303/C303</f>
        <v>120.41840000000001</v>
      </c>
      <c r="X303" s="135">
        <f>U303*1.8</f>
        <v>216.75312000000002</v>
      </c>
      <c r="Y303" s="129">
        <v>219</v>
      </c>
      <c r="Z303" s="129">
        <f>Y303*8</f>
        <v>1752</v>
      </c>
      <c r="AA303" s="129">
        <f>Y303*3.5</f>
        <v>766.5</v>
      </c>
      <c r="AB303" s="129">
        <f>Y303*0.9</f>
        <v>197.1</v>
      </c>
    </row>
    <row r="304" spans="1:28" s="17" customFormat="1" x14ac:dyDescent="0.25">
      <c r="E304" s="17" t="s">
        <v>1131</v>
      </c>
      <c r="G304" s="10">
        <f>+F304-O304/5</f>
        <v>0</v>
      </c>
      <c r="H304" s="11">
        <f>G304*7%</f>
        <v>0</v>
      </c>
      <c r="I304" s="11">
        <f>G304+H304</f>
        <v>0</v>
      </c>
      <c r="J304" s="13"/>
      <c r="K304" s="7">
        <f>I304*J304</f>
        <v>0</v>
      </c>
      <c r="L304" s="10" t="s">
        <v>30</v>
      </c>
      <c r="M304" s="13"/>
      <c r="N304" s="17">
        <v>0.2</v>
      </c>
      <c r="P304" s="13">
        <v>185</v>
      </c>
      <c r="Q304" s="9">
        <f>N304*P304</f>
        <v>37</v>
      </c>
      <c r="R304" s="7">
        <f>G304*13</f>
        <v>0</v>
      </c>
      <c r="S304" s="7">
        <f>+R304+Q304+K304</f>
        <v>37</v>
      </c>
      <c r="U304" s="7" t="e">
        <f>T304/B304</f>
        <v>#DIV/0!</v>
      </c>
      <c r="X304" s="117" t="e">
        <f>U304*1.8</f>
        <v>#DIV/0!</v>
      </c>
      <c r="Z304" s="17">
        <f>Y304*8</f>
        <v>0</v>
      </c>
      <c r="AA304" s="17">
        <f>Y304*3.5</f>
        <v>0</v>
      </c>
      <c r="AB304" s="17">
        <f>Y304*0.9</f>
        <v>0</v>
      </c>
    </row>
    <row r="306" spans="1:28" s="17" customFormat="1" x14ac:dyDescent="0.25">
      <c r="A306" s="17">
        <v>102</v>
      </c>
      <c r="B306" s="17">
        <v>18</v>
      </c>
      <c r="C306" s="17">
        <v>1</v>
      </c>
      <c r="D306" s="17" t="s">
        <v>616</v>
      </c>
      <c r="E306" s="17" t="s">
        <v>1240</v>
      </c>
      <c r="F306" s="17">
        <v>1.8</v>
      </c>
      <c r="G306" s="10">
        <f>+F306-O306/5</f>
        <v>1.6600000000000001</v>
      </c>
      <c r="H306" s="11">
        <f>G306*7%</f>
        <v>0.11620000000000003</v>
      </c>
      <c r="I306" s="11">
        <f>G306+H306</f>
        <v>1.7762000000000002</v>
      </c>
      <c r="J306" s="17">
        <v>32</v>
      </c>
      <c r="K306" s="7">
        <f>I306*J306</f>
        <v>56.838400000000007</v>
      </c>
      <c r="L306" s="10" t="s">
        <v>1138</v>
      </c>
      <c r="M306" s="17">
        <v>2</v>
      </c>
      <c r="N306" s="17">
        <v>0.5</v>
      </c>
      <c r="O306" s="13">
        <v>0.7</v>
      </c>
      <c r="P306" s="13">
        <v>10</v>
      </c>
      <c r="Q306" s="9">
        <f>N306*P306</f>
        <v>5</v>
      </c>
      <c r="R306" s="7">
        <f>G306*13</f>
        <v>21.580000000000002</v>
      </c>
      <c r="S306" s="7">
        <f>+R306+Q306+K306</f>
        <v>83.418400000000005</v>
      </c>
      <c r="T306" s="7">
        <f>S306+S307</f>
        <v>120.41840000000001</v>
      </c>
      <c r="U306" s="7">
        <f>T306/C306</f>
        <v>120.41840000000001</v>
      </c>
      <c r="X306" s="117">
        <f>U306*1.8</f>
        <v>216.75312000000002</v>
      </c>
      <c r="Y306" s="17">
        <v>219</v>
      </c>
      <c r="Z306" s="17">
        <f>Y306*8</f>
        <v>1752</v>
      </c>
      <c r="AA306" s="17">
        <f>Y306*3.5</f>
        <v>766.5</v>
      </c>
      <c r="AB306" s="17">
        <f>Y306*0.9</f>
        <v>197.1</v>
      </c>
    </row>
    <row r="307" spans="1:28" s="17" customFormat="1" x14ac:dyDescent="0.25">
      <c r="E307" s="17" t="s">
        <v>1132</v>
      </c>
      <c r="G307" s="10">
        <f>+F307-O307/5</f>
        <v>0</v>
      </c>
      <c r="H307" s="11">
        <f>G307*7%</f>
        <v>0</v>
      </c>
      <c r="I307" s="11">
        <f>G307+H307</f>
        <v>0</v>
      </c>
      <c r="J307" s="13"/>
      <c r="K307" s="7">
        <f>I307*J307</f>
        <v>0</v>
      </c>
      <c r="L307" s="10" t="s">
        <v>30</v>
      </c>
      <c r="M307" s="13"/>
      <c r="N307" s="17">
        <v>0.2</v>
      </c>
      <c r="P307" s="13">
        <v>185</v>
      </c>
      <c r="Q307" s="9">
        <f>N307*P307</f>
        <v>37</v>
      </c>
      <c r="R307" s="7">
        <f>G307*13</f>
        <v>0</v>
      </c>
      <c r="S307" s="7">
        <f>+R307+Q307+K307</f>
        <v>37</v>
      </c>
      <c r="U307" s="7" t="e">
        <f>T307/B307</f>
        <v>#DIV/0!</v>
      </c>
      <c r="X307" s="117" t="e">
        <f>U307*1.8</f>
        <v>#DIV/0!</v>
      </c>
      <c r="Z307" s="17">
        <f>Y307*8</f>
        <v>0</v>
      </c>
      <c r="AA307" s="17">
        <f>Y307*3.5</f>
        <v>0</v>
      </c>
      <c r="AB307" s="17">
        <f>Y307*0.9</f>
        <v>0</v>
      </c>
    </row>
    <row r="309" spans="1:28" s="17" customFormat="1" x14ac:dyDescent="0.25">
      <c r="A309" s="17">
        <v>103</v>
      </c>
      <c r="B309" s="17">
        <v>18</v>
      </c>
      <c r="C309" s="17">
        <v>1</v>
      </c>
      <c r="D309" s="17" t="s">
        <v>616</v>
      </c>
      <c r="E309" s="17" t="s">
        <v>1241</v>
      </c>
      <c r="F309" s="17">
        <v>1.8</v>
      </c>
      <c r="G309" s="10">
        <f>+F309-O309/5</f>
        <v>1.6600000000000001</v>
      </c>
      <c r="H309" s="11">
        <f>G309*7%</f>
        <v>0.11620000000000003</v>
      </c>
      <c r="I309" s="11">
        <f>G309+H309</f>
        <v>1.7762000000000002</v>
      </c>
      <c r="J309" s="17">
        <v>32</v>
      </c>
      <c r="K309" s="7">
        <f>I309*J309</f>
        <v>56.838400000000007</v>
      </c>
      <c r="L309" s="10" t="s">
        <v>893</v>
      </c>
      <c r="M309" s="17">
        <v>2</v>
      </c>
      <c r="N309" s="17">
        <v>0.5</v>
      </c>
      <c r="O309" s="13">
        <v>0.7</v>
      </c>
      <c r="P309" s="13">
        <v>10</v>
      </c>
      <c r="Q309" s="9">
        <f>N309*P309</f>
        <v>5</v>
      </c>
      <c r="R309" s="7">
        <f>G309*13</f>
        <v>21.580000000000002</v>
      </c>
      <c r="S309" s="7">
        <f>+R309+Q309+K309</f>
        <v>83.418400000000005</v>
      </c>
      <c r="T309" s="7">
        <f>S309+S310</f>
        <v>120.41840000000001</v>
      </c>
      <c r="U309" s="7">
        <f>T309/C309</f>
        <v>120.41840000000001</v>
      </c>
      <c r="X309" s="117">
        <f>U309*1.8</f>
        <v>216.75312000000002</v>
      </c>
      <c r="Y309" s="17">
        <v>219</v>
      </c>
      <c r="Z309" s="17">
        <f>Y309*8</f>
        <v>1752</v>
      </c>
      <c r="AA309" s="17">
        <f>Y309*3.5</f>
        <v>766.5</v>
      </c>
      <c r="AB309" s="17">
        <f>Y309*0.9</f>
        <v>197.1</v>
      </c>
    </row>
    <row r="310" spans="1:28" s="17" customFormat="1" x14ac:dyDescent="0.25">
      <c r="E310" s="17" t="s">
        <v>1137</v>
      </c>
      <c r="G310" s="10">
        <f>+F310-O310/5</f>
        <v>0</v>
      </c>
      <c r="H310" s="11">
        <f>G310*7%</f>
        <v>0</v>
      </c>
      <c r="I310" s="11">
        <f>G310+H310</f>
        <v>0</v>
      </c>
      <c r="J310" s="13"/>
      <c r="K310" s="7">
        <f>I310*J310</f>
        <v>0</v>
      </c>
      <c r="L310" s="10" t="s">
        <v>30</v>
      </c>
      <c r="M310" s="13"/>
      <c r="N310" s="17">
        <v>0.2</v>
      </c>
      <c r="P310" s="13">
        <v>185</v>
      </c>
      <c r="Q310" s="9">
        <f>N310*P310</f>
        <v>37</v>
      </c>
      <c r="R310" s="7">
        <f>G310*13</f>
        <v>0</v>
      </c>
      <c r="S310" s="7">
        <f>+R310+Q310+K310</f>
        <v>37</v>
      </c>
      <c r="U310" s="7" t="e">
        <f>T310/B310</f>
        <v>#DIV/0!</v>
      </c>
      <c r="X310" s="117" t="e">
        <f>U310*1.8</f>
        <v>#DIV/0!</v>
      </c>
      <c r="Z310" s="17">
        <f>Y310*8</f>
        <v>0</v>
      </c>
      <c r="AA310" s="17">
        <f>Y310*3.5</f>
        <v>0</v>
      </c>
      <c r="AB310" s="17">
        <f>Y310*0.9</f>
        <v>0</v>
      </c>
    </row>
    <row r="312" spans="1:28" s="17" customFormat="1" x14ac:dyDescent="0.25">
      <c r="A312" s="17">
        <v>104</v>
      </c>
      <c r="B312" s="17">
        <v>18</v>
      </c>
      <c r="C312" s="17">
        <v>1</v>
      </c>
      <c r="D312" s="17" t="s">
        <v>616</v>
      </c>
      <c r="E312" s="17" t="s">
        <v>1242</v>
      </c>
      <c r="F312" s="17">
        <v>1.8</v>
      </c>
      <c r="G312" s="10">
        <f>+F312-O312/5</f>
        <v>1.6600000000000001</v>
      </c>
      <c r="H312" s="11">
        <f>G312*7%</f>
        <v>0.11620000000000003</v>
      </c>
      <c r="I312" s="11">
        <f>G312+H312</f>
        <v>1.7762000000000002</v>
      </c>
      <c r="J312" s="17">
        <v>32</v>
      </c>
      <c r="K312" s="7">
        <f>I312*J312</f>
        <v>56.838400000000007</v>
      </c>
      <c r="L312" s="10" t="s">
        <v>1140</v>
      </c>
      <c r="M312" s="17">
        <v>2</v>
      </c>
      <c r="N312" s="17">
        <v>0.5</v>
      </c>
      <c r="O312" s="13">
        <v>0.7</v>
      </c>
      <c r="P312" s="13">
        <v>10</v>
      </c>
      <c r="Q312" s="9">
        <f>N312*P312</f>
        <v>5</v>
      </c>
      <c r="R312" s="7">
        <f>G312*13</f>
        <v>21.580000000000002</v>
      </c>
      <c r="S312" s="7">
        <f>+R312+Q312+K312</f>
        <v>83.418400000000005</v>
      </c>
      <c r="T312" s="7">
        <f>S312+S313</f>
        <v>120.41840000000001</v>
      </c>
      <c r="U312" s="7">
        <f>T312/C312</f>
        <v>120.41840000000001</v>
      </c>
      <c r="X312" s="117">
        <f>U312*1.8</f>
        <v>216.75312000000002</v>
      </c>
      <c r="Y312" s="17">
        <v>219</v>
      </c>
      <c r="Z312" s="17">
        <f>Y312*8</f>
        <v>1752</v>
      </c>
      <c r="AA312" s="17">
        <f>Y312*3.5</f>
        <v>766.5</v>
      </c>
      <c r="AB312" s="17">
        <f>Y312*0.9</f>
        <v>197.1</v>
      </c>
    </row>
    <row r="313" spans="1:28" s="17" customFormat="1" x14ac:dyDescent="0.25">
      <c r="E313" s="17" t="s">
        <v>1135</v>
      </c>
      <c r="G313" s="10">
        <f>+F313-O313/5</f>
        <v>0</v>
      </c>
      <c r="H313" s="11">
        <f>G313*7%</f>
        <v>0</v>
      </c>
      <c r="I313" s="11">
        <f>G313+H313</f>
        <v>0</v>
      </c>
      <c r="J313" s="13"/>
      <c r="K313" s="7">
        <f>I313*J313</f>
        <v>0</v>
      </c>
      <c r="L313" s="10" t="s">
        <v>30</v>
      </c>
      <c r="M313" s="13"/>
      <c r="N313" s="17">
        <v>0.2</v>
      </c>
      <c r="P313" s="13">
        <v>185</v>
      </c>
      <c r="Q313" s="9">
        <f>N313*P313</f>
        <v>37</v>
      </c>
      <c r="R313" s="7">
        <f>G313*13</f>
        <v>0</v>
      </c>
      <c r="S313" s="7">
        <f>+R313+Q313+K313</f>
        <v>37</v>
      </c>
      <c r="U313" s="7" t="e">
        <f>T313/B313</f>
        <v>#DIV/0!</v>
      </c>
      <c r="X313" s="117" t="e">
        <f>U313*1.8</f>
        <v>#DIV/0!</v>
      </c>
      <c r="Z313" s="17">
        <f>Y313*8</f>
        <v>0</v>
      </c>
      <c r="AA313" s="17">
        <f>Y313*3.5</f>
        <v>0</v>
      </c>
      <c r="AB313" s="17">
        <f>Y313*0.9</f>
        <v>0</v>
      </c>
    </row>
    <row r="315" spans="1:28" s="17" customFormat="1" x14ac:dyDescent="0.25">
      <c r="A315" s="17">
        <v>105</v>
      </c>
      <c r="B315" s="17">
        <v>18</v>
      </c>
      <c r="C315" s="17">
        <v>1</v>
      </c>
      <c r="D315" s="17" t="s">
        <v>616</v>
      </c>
      <c r="E315" s="17" t="s">
        <v>1243</v>
      </c>
      <c r="F315" s="17">
        <v>1.8</v>
      </c>
      <c r="G315" s="10">
        <f>+F315-O315/5</f>
        <v>1.6600000000000001</v>
      </c>
      <c r="H315" s="11">
        <f>G315*7%</f>
        <v>0.11620000000000003</v>
      </c>
      <c r="I315" s="11">
        <f>G315+H315</f>
        <v>1.7762000000000002</v>
      </c>
      <c r="J315" s="17">
        <v>32</v>
      </c>
      <c r="K315" s="7">
        <f>I315*J315</f>
        <v>56.838400000000007</v>
      </c>
      <c r="L315" s="10" t="s">
        <v>1143</v>
      </c>
      <c r="M315" s="17">
        <v>2</v>
      </c>
      <c r="N315" s="17">
        <v>0.5</v>
      </c>
      <c r="O315" s="13">
        <v>0.7</v>
      </c>
      <c r="P315" s="13">
        <v>10</v>
      </c>
      <c r="Q315" s="9">
        <f>N315*P315</f>
        <v>5</v>
      </c>
      <c r="R315" s="7">
        <f>G315*13</f>
        <v>21.580000000000002</v>
      </c>
      <c r="S315" s="7">
        <f>+R315+Q315+K315</f>
        <v>83.418400000000005</v>
      </c>
      <c r="T315" s="7">
        <f>S315+S316</f>
        <v>120.41840000000001</v>
      </c>
      <c r="U315" s="7">
        <f>T315/C315</f>
        <v>120.41840000000001</v>
      </c>
      <c r="X315" s="117">
        <f>U315*1.8</f>
        <v>216.75312000000002</v>
      </c>
      <c r="Y315" s="17">
        <v>219</v>
      </c>
      <c r="Z315" s="17">
        <f>Y315*8</f>
        <v>1752</v>
      </c>
      <c r="AA315" s="17">
        <f>Y315*3.5</f>
        <v>766.5</v>
      </c>
      <c r="AB315" s="17">
        <f>Y315*0.9</f>
        <v>197.1</v>
      </c>
    </row>
    <row r="316" spans="1:28" s="17" customFormat="1" x14ac:dyDescent="0.25">
      <c r="E316" s="17" t="s">
        <v>1142</v>
      </c>
      <c r="G316" s="10">
        <f>+F316-O316/5</f>
        <v>0</v>
      </c>
      <c r="H316" s="11">
        <f>G316*7%</f>
        <v>0</v>
      </c>
      <c r="I316" s="11">
        <f>G316+H316</f>
        <v>0</v>
      </c>
      <c r="J316" s="13"/>
      <c r="K316" s="7">
        <f>I316*J316</f>
        <v>0</v>
      </c>
      <c r="L316" s="10" t="s">
        <v>30</v>
      </c>
      <c r="M316" s="13"/>
      <c r="N316" s="17">
        <v>0.2</v>
      </c>
      <c r="P316" s="13">
        <v>185</v>
      </c>
      <c r="Q316" s="9">
        <f>N316*P316</f>
        <v>37</v>
      </c>
      <c r="R316" s="7">
        <f>G316*13</f>
        <v>0</v>
      </c>
      <c r="S316" s="7">
        <f>+R316+Q316+K316</f>
        <v>37</v>
      </c>
      <c r="U316" s="7" t="e">
        <f>T316/B316</f>
        <v>#DIV/0!</v>
      </c>
      <c r="X316" s="117" t="e">
        <f>U316*1.8</f>
        <v>#DIV/0!</v>
      </c>
      <c r="Z316" s="17">
        <f>Y316*8</f>
        <v>0</v>
      </c>
      <c r="AA316" s="17">
        <f>Y316*3.5</f>
        <v>0</v>
      </c>
      <c r="AB316" s="17">
        <f>Y316*0.9</f>
        <v>0</v>
      </c>
    </row>
    <row r="318" spans="1:28" s="129" customFormat="1" x14ac:dyDescent="0.25">
      <c r="A318" s="129">
        <v>106</v>
      </c>
      <c r="B318" s="129">
        <v>18</v>
      </c>
      <c r="C318" s="129">
        <v>1</v>
      </c>
      <c r="D318" s="129" t="s">
        <v>616</v>
      </c>
      <c r="E318" s="129" t="s">
        <v>1244</v>
      </c>
      <c r="F318" s="129">
        <v>3.48</v>
      </c>
      <c r="G318" s="130">
        <f>+F318-O318/5</f>
        <v>3.24</v>
      </c>
      <c r="H318" s="131">
        <f>G318*7%</f>
        <v>0.22680000000000003</v>
      </c>
      <c r="I318" s="131">
        <f>G318+H318</f>
        <v>3.4668000000000001</v>
      </c>
      <c r="J318" s="129">
        <v>32</v>
      </c>
      <c r="K318" s="132">
        <f>I318*J318</f>
        <v>110.9376</v>
      </c>
      <c r="L318" s="130" t="s">
        <v>1139</v>
      </c>
      <c r="M318" s="129">
        <v>2</v>
      </c>
      <c r="N318" s="129">
        <v>0.7</v>
      </c>
      <c r="O318" s="133">
        <v>1.2</v>
      </c>
      <c r="P318" s="133">
        <v>10</v>
      </c>
      <c r="Q318" s="134">
        <f>N318*P318</f>
        <v>7</v>
      </c>
      <c r="R318" s="132">
        <f>G318*13</f>
        <v>42.120000000000005</v>
      </c>
      <c r="S318" s="132">
        <f>+R318+Q318+K318</f>
        <v>160.05760000000001</v>
      </c>
      <c r="T318" s="132">
        <f>S318+S319</f>
        <v>252.55760000000001</v>
      </c>
      <c r="U318" s="132">
        <f>T318/C318</f>
        <v>252.55760000000001</v>
      </c>
      <c r="X318" s="135">
        <f>U318*1.8</f>
        <v>454.60368</v>
      </c>
      <c r="Y318" s="129">
        <v>449</v>
      </c>
      <c r="Z318" s="129">
        <f>Y318*8</f>
        <v>3592</v>
      </c>
      <c r="AA318" s="129">
        <f>Y318*3.5</f>
        <v>1571.5</v>
      </c>
      <c r="AB318" s="129">
        <f>Y318*0.9</f>
        <v>404.1</v>
      </c>
    </row>
    <row r="319" spans="1:28" s="17" customFormat="1" x14ac:dyDescent="0.25">
      <c r="E319" s="17" t="s">
        <v>1131</v>
      </c>
      <c r="G319" s="10">
        <f>+F319-O319/5</f>
        <v>0</v>
      </c>
      <c r="H319" s="11">
        <f>G319*7%</f>
        <v>0</v>
      </c>
      <c r="I319" s="11">
        <f>G319+H319</f>
        <v>0</v>
      </c>
      <c r="J319" s="13"/>
      <c r="K319" s="7">
        <f>I319*J319</f>
        <v>0</v>
      </c>
      <c r="L319" s="10" t="s">
        <v>30</v>
      </c>
      <c r="M319" s="13"/>
      <c r="N319" s="17">
        <v>0.5</v>
      </c>
      <c r="P319" s="13">
        <v>185</v>
      </c>
      <c r="Q319" s="9">
        <f>N319*P319</f>
        <v>92.5</v>
      </c>
      <c r="R319" s="7">
        <f>G319*13</f>
        <v>0</v>
      </c>
      <c r="S319" s="7">
        <f>+R319+Q319+K319</f>
        <v>92.5</v>
      </c>
      <c r="U319" s="7" t="e">
        <f>T319/B319</f>
        <v>#DIV/0!</v>
      </c>
      <c r="X319" s="117" t="e">
        <f>U319*1.8</f>
        <v>#DIV/0!</v>
      </c>
      <c r="Z319" s="17">
        <f>Y319*8</f>
        <v>0</v>
      </c>
      <c r="AA319" s="17">
        <f>Y319*3.5</f>
        <v>0</v>
      </c>
      <c r="AB319" s="17">
        <f>Y319*0.9</f>
        <v>0</v>
      </c>
    </row>
    <row r="321" spans="1:28" s="17" customFormat="1" x14ac:dyDescent="0.25">
      <c r="A321" s="17">
        <v>107</v>
      </c>
      <c r="B321" s="17">
        <v>18</v>
      </c>
      <c r="C321" s="17">
        <v>1</v>
      </c>
      <c r="D321" s="17" t="s">
        <v>616</v>
      </c>
      <c r="E321" s="17" t="s">
        <v>1245</v>
      </c>
      <c r="F321" s="17">
        <v>3.48</v>
      </c>
      <c r="G321" s="10">
        <f>+F321-O321/5</f>
        <v>3.24</v>
      </c>
      <c r="H321" s="11">
        <f>G321*7%</f>
        <v>0.22680000000000003</v>
      </c>
      <c r="I321" s="11">
        <f>G321+H321</f>
        <v>3.4668000000000001</v>
      </c>
      <c r="J321" s="17">
        <v>32</v>
      </c>
      <c r="K321" s="7">
        <f>I321*J321</f>
        <v>110.9376</v>
      </c>
      <c r="L321" s="10" t="s">
        <v>1138</v>
      </c>
      <c r="M321" s="17">
        <v>2</v>
      </c>
      <c r="N321" s="17">
        <v>0.7</v>
      </c>
      <c r="O321" s="13">
        <v>1.2</v>
      </c>
      <c r="P321" s="13">
        <v>10</v>
      </c>
      <c r="Q321" s="9">
        <f>N321*P321</f>
        <v>7</v>
      </c>
      <c r="R321" s="7">
        <f>G321*13</f>
        <v>42.120000000000005</v>
      </c>
      <c r="S321" s="7">
        <f>+R321+Q321+K321</f>
        <v>160.05760000000001</v>
      </c>
      <c r="T321" s="7">
        <f>S321+S322</f>
        <v>252.55760000000001</v>
      </c>
      <c r="U321" s="7">
        <f>T321/C321</f>
        <v>252.55760000000001</v>
      </c>
      <c r="X321" s="117">
        <f>U321*1.8</f>
        <v>454.60368</v>
      </c>
      <c r="Y321" s="17">
        <v>449</v>
      </c>
      <c r="Z321" s="17">
        <f>Y321*8</f>
        <v>3592</v>
      </c>
      <c r="AA321" s="17">
        <f>Y321*3.5</f>
        <v>1571.5</v>
      </c>
      <c r="AB321" s="17">
        <f>Y321*0.9</f>
        <v>404.1</v>
      </c>
    </row>
    <row r="322" spans="1:28" s="17" customFormat="1" x14ac:dyDescent="0.25">
      <c r="E322" s="17" t="s">
        <v>1132</v>
      </c>
      <c r="G322" s="10">
        <f>+F322-O322/5</f>
        <v>0</v>
      </c>
      <c r="H322" s="11">
        <f>G322*7%</f>
        <v>0</v>
      </c>
      <c r="I322" s="11">
        <f>G322+H322</f>
        <v>0</v>
      </c>
      <c r="J322" s="13"/>
      <c r="K322" s="7">
        <f>I322*J322</f>
        <v>0</v>
      </c>
      <c r="L322" s="10" t="s">
        <v>30</v>
      </c>
      <c r="M322" s="13"/>
      <c r="N322" s="17">
        <v>0.5</v>
      </c>
      <c r="P322" s="13">
        <v>185</v>
      </c>
      <c r="Q322" s="9">
        <f>N322*P322</f>
        <v>92.5</v>
      </c>
      <c r="R322" s="7">
        <f>G322*13</f>
        <v>0</v>
      </c>
      <c r="S322" s="7">
        <f>+R322+Q322+K322</f>
        <v>92.5</v>
      </c>
      <c r="U322" s="7" t="e">
        <f>T322/B322</f>
        <v>#DIV/0!</v>
      </c>
      <c r="X322" s="117" t="e">
        <f>U322*1.8</f>
        <v>#DIV/0!</v>
      </c>
      <c r="Z322" s="17">
        <f>Y322*8</f>
        <v>0</v>
      </c>
      <c r="AA322" s="17">
        <f>Y322*3.5</f>
        <v>0</v>
      </c>
      <c r="AB322" s="17">
        <f>Y322*0.9</f>
        <v>0</v>
      </c>
    </row>
    <row r="324" spans="1:28" s="17" customFormat="1" x14ac:dyDescent="0.25">
      <c r="A324" s="17">
        <v>108</v>
      </c>
      <c r="B324" s="17">
        <v>18</v>
      </c>
      <c r="C324" s="17">
        <v>1</v>
      </c>
      <c r="D324" s="17" t="s">
        <v>616</v>
      </c>
      <c r="E324" s="17" t="s">
        <v>1246</v>
      </c>
      <c r="F324" s="17">
        <v>3.48</v>
      </c>
      <c r="G324" s="10">
        <f>+F324-O324/5</f>
        <v>3.24</v>
      </c>
      <c r="H324" s="11">
        <f>G324*7%</f>
        <v>0.22680000000000003</v>
      </c>
      <c r="I324" s="11">
        <f>G324+H324</f>
        <v>3.4668000000000001</v>
      </c>
      <c r="J324" s="17">
        <v>32</v>
      </c>
      <c r="K324" s="7">
        <f>I324*J324</f>
        <v>110.9376</v>
      </c>
      <c r="L324" s="10" t="s">
        <v>893</v>
      </c>
      <c r="M324" s="17">
        <v>2</v>
      </c>
      <c r="N324" s="17">
        <v>0.7</v>
      </c>
      <c r="O324" s="13">
        <v>1.2</v>
      </c>
      <c r="P324" s="13">
        <v>10</v>
      </c>
      <c r="Q324" s="9">
        <f>N324*P324</f>
        <v>7</v>
      </c>
      <c r="R324" s="7">
        <f>G324*13</f>
        <v>42.120000000000005</v>
      </c>
      <c r="S324" s="7">
        <f>+R324+Q324+K324</f>
        <v>160.05760000000001</v>
      </c>
      <c r="T324" s="7">
        <f>S324+S325</f>
        <v>252.55760000000001</v>
      </c>
      <c r="U324" s="7">
        <f>T324/C324</f>
        <v>252.55760000000001</v>
      </c>
      <c r="X324" s="117">
        <f>U324*1.8</f>
        <v>454.60368</v>
      </c>
      <c r="Y324" s="17">
        <v>449</v>
      </c>
      <c r="Z324" s="17">
        <f>Y324*8</f>
        <v>3592</v>
      </c>
      <c r="AA324" s="17">
        <f>Y324*3.5</f>
        <v>1571.5</v>
      </c>
      <c r="AB324" s="17">
        <f>Y324*0.9</f>
        <v>404.1</v>
      </c>
    </row>
    <row r="325" spans="1:28" s="17" customFormat="1" x14ac:dyDescent="0.25">
      <c r="E325" s="17" t="s">
        <v>1137</v>
      </c>
      <c r="G325" s="10">
        <f>+F325-O325/5</f>
        <v>0</v>
      </c>
      <c r="H325" s="11">
        <f>G325*7%</f>
        <v>0</v>
      </c>
      <c r="I325" s="11">
        <f>G325+H325</f>
        <v>0</v>
      </c>
      <c r="J325" s="13"/>
      <c r="K325" s="7">
        <f>I325*J325</f>
        <v>0</v>
      </c>
      <c r="L325" s="10" t="s">
        <v>30</v>
      </c>
      <c r="M325" s="13"/>
      <c r="N325" s="17">
        <v>0.5</v>
      </c>
      <c r="P325" s="13">
        <v>185</v>
      </c>
      <c r="Q325" s="9">
        <f>N325*P325</f>
        <v>92.5</v>
      </c>
      <c r="R325" s="7">
        <f>G325*13</f>
        <v>0</v>
      </c>
      <c r="S325" s="7">
        <f>+R325+Q325+K325</f>
        <v>92.5</v>
      </c>
      <c r="U325" s="7" t="e">
        <f>T325/B325</f>
        <v>#DIV/0!</v>
      </c>
      <c r="X325" s="117" t="e">
        <f>U325*1.8</f>
        <v>#DIV/0!</v>
      </c>
      <c r="Z325" s="17">
        <f>Y325*8</f>
        <v>0</v>
      </c>
      <c r="AA325" s="17">
        <f>Y325*3.5</f>
        <v>0</v>
      </c>
      <c r="AB325" s="17">
        <f>Y325*0.9</f>
        <v>0</v>
      </c>
    </row>
    <row r="327" spans="1:28" s="17" customFormat="1" x14ac:dyDescent="0.25">
      <c r="A327" s="17">
        <v>109</v>
      </c>
      <c r="B327" s="17">
        <v>18</v>
      </c>
      <c r="C327" s="17">
        <v>1</v>
      </c>
      <c r="D327" s="17" t="s">
        <v>616</v>
      </c>
      <c r="E327" s="17" t="s">
        <v>1247</v>
      </c>
      <c r="F327" s="17">
        <v>3.48</v>
      </c>
      <c r="G327" s="10">
        <f>+F327-O327/5</f>
        <v>3.24</v>
      </c>
      <c r="H327" s="11">
        <f>G327*7%</f>
        <v>0.22680000000000003</v>
      </c>
      <c r="I327" s="11">
        <f>G327+H327</f>
        <v>3.4668000000000001</v>
      </c>
      <c r="J327" s="17">
        <v>32</v>
      </c>
      <c r="K327" s="7">
        <f>I327*J327</f>
        <v>110.9376</v>
      </c>
      <c r="L327" s="10" t="s">
        <v>1140</v>
      </c>
      <c r="M327" s="17">
        <v>2</v>
      </c>
      <c r="N327" s="17">
        <v>0.7</v>
      </c>
      <c r="O327" s="13">
        <v>1.2</v>
      </c>
      <c r="P327" s="13">
        <v>10</v>
      </c>
      <c r="Q327" s="9">
        <f>N327*P327</f>
        <v>7</v>
      </c>
      <c r="R327" s="7">
        <f>G327*13</f>
        <v>42.120000000000005</v>
      </c>
      <c r="S327" s="7">
        <f>+R327+Q327+K327</f>
        <v>160.05760000000001</v>
      </c>
      <c r="T327" s="7">
        <f>S327+S328</f>
        <v>252.55760000000001</v>
      </c>
      <c r="U327" s="7">
        <f>T327/C327</f>
        <v>252.55760000000001</v>
      </c>
      <c r="X327" s="117">
        <f>U327*1.8</f>
        <v>454.60368</v>
      </c>
      <c r="Y327" s="17">
        <v>449</v>
      </c>
      <c r="Z327" s="17">
        <f>Y327*8</f>
        <v>3592</v>
      </c>
      <c r="AA327" s="17">
        <f>Y327*3.5</f>
        <v>1571.5</v>
      </c>
      <c r="AB327" s="17">
        <f>Y327*0.9</f>
        <v>404.1</v>
      </c>
    </row>
    <row r="328" spans="1:28" s="17" customFormat="1" x14ac:dyDescent="0.25">
      <c r="E328" s="17" t="s">
        <v>1135</v>
      </c>
      <c r="G328" s="10">
        <f>+F328-O328/5</f>
        <v>0</v>
      </c>
      <c r="H328" s="11">
        <f>G328*7%</f>
        <v>0</v>
      </c>
      <c r="I328" s="11">
        <f>G328+H328</f>
        <v>0</v>
      </c>
      <c r="J328" s="13"/>
      <c r="K328" s="7">
        <f>I328*J328</f>
        <v>0</v>
      </c>
      <c r="L328" s="10" t="s">
        <v>30</v>
      </c>
      <c r="M328" s="13"/>
      <c r="N328" s="17">
        <v>0.5</v>
      </c>
      <c r="P328" s="13">
        <v>185</v>
      </c>
      <c r="Q328" s="9">
        <f>N328*P328</f>
        <v>92.5</v>
      </c>
      <c r="R328" s="7">
        <f>G328*13</f>
        <v>0</v>
      </c>
      <c r="S328" s="7">
        <f>+R328+Q328+K328</f>
        <v>92.5</v>
      </c>
      <c r="U328" s="7" t="e">
        <f>T328/B328</f>
        <v>#DIV/0!</v>
      </c>
      <c r="X328" s="117" t="e">
        <f>U328*1.8</f>
        <v>#DIV/0!</v>
      </c>
      <c r="Z328" s="17">
        <f>Y328*8</f>
        <v>0</v>
      </c>
      <c r="AA328" s="17">
        <f>Y328*3.5</f>
        <v>0</v>
      </c>
      <c r="AB328" s="17">
        <f>Y328*0.9</f>
        <v>0</v>
      </c>
    </row>
    <row r="330" spans="1:28" s="17" customFormat="1" x14ac:dyDescent="0.25">
      <c r="A330" s="17">
        <v>110</v>
      </c>
      <c r="B330" s="17">
        <v>18</v>
      </c>
      <c r="C330" s="17">
        <v>1</v>
      </c>
      <c r="D330" s="17" t="s">
        <v>616</v>
      </c>
      <c r="E330" s="17" t="s">
        <v>1248</v>
      </c>
      <c r="F330" s="17">
        <v>3.48</v>
      </c>
      <c r="G330" s="10">
        <f>+F330-O330/5</f>
        <v>3.24</v>
      </c>
      <c r="H330" s="11">
        <f>G330*7%</f>
        <v>0.22680000000000003</v>
      </c>
      <c r="I330" s="11">
        <f>G330+H330</f>
        <v>3.4668000000000001</v>
      </c>
      <c r="J330" s="17">
        <v>32</v>
      </c>
      <c r="K330" s="7">
        <f>I330*J330</f>
        <v>110.9376</v>
      </c>
      <c r="L330" s="10" t="s">
        <v>1143</v>
      </c>
      <c r="M330" s="17">
        <v>2</v>
      </c>
      <c r="N330" s="17">
        <v>0.7</v>
      </c>
      <c r="O330" s="13">
        <v>1.2</v>
      </c>
      <c r="P330" s="13">
        <v>10</v>
      </c>
      <c r="Q330" s="9">
        <f>N330*P330</f>
        <v>7</v>
      </c>
      <c r="R330" s="7">
        <f>G330*13</f>
        <v>42.120000000000005</v>
      </c>
      <c r="S330" s="7">
        <f>+R330+Q330+K330</f>
        <v>160.05760000000001</v>
      </c>
      <c r="T330" s="7">
        <f>S330+S331</f>
        <v>252.55760000000001</v>
      </c>
      <c r="U330" s="7">
        <f>T330/C330</f>
        <v>252.55760000000001</v>
      </c>
      <c r="X330" s="117">
        <f>U330*1.8</f>
        <v>454.60368</v>
      </c>
      <c r="Y330" s="17">
        <v>449</v>
      </c>
      <c r="Z330" s="17">
        <f>Y330*8</f>
        <v>3592</v>
      </c>
      <c r="AA330" s="17">
        <f>Y330*3.5</f>
        <v>1571.5</v>
      </c>
      <c r="AB330" s="17">
        <f>Y330*0.9</f>
        <v>404.1</v>
      </c>
    </row>
    <row r="331" spans="1:28" s="17" customFormat="1" x14ac:dyDescent="0.25">
      <c r="E331" s="17" t="s">
        <v>1142</v>
      </c>
      <c r="G331" s="10">
        <f>+F331-O331/5</f>
        <v>0</v>
      </c>
      <c r="H331" s="11">
        <f>G331*7%</f>
        <v>0</v>
      </c>
      <c r="I331" s="11">
        <f>G331+H331</f>
        <v>0</v>
      </c>
      <c r="J331" s="13"/>
      <c r="K331" s="7">
        <f>I331*J331</f>
        <v>0</v>
      </c>
      <c r="L331" s="10" t="s">
        <v>30</v>
      </c>
      <c r="M331" s="13"/>
      <c r="N331" s="17">
        <v>0.5</v>
      </c>
      <c r="P331" s="13">
        <v>185</v>
      </c>
      <c r="Q331" s="9">
        <f>N331*P331</f>
        <v>92.5</v>
      </c>
      <c r="R331" s="7">
        <f>G331*13</f>
        <v>0</v>
      </c>
      <c r="S331" s="7">
        <f>+R331+Q331+K331</f>
        <v>92.5</v>
      </c>
      <c r="U331" s="7" t="e">
        <f>T331/B331</f>
        <v>#DIV/0!</v>
      </c>
      <c r="X331" s="117" t="e">
        <f>U331*1.8</f>
        <v>#DIV/0!</v>
      </c>
      <c r="Z331" s="17">
        <f>Y331*8</f>
        <v>0</v>
      </c>
      <c r="AA331" s="17">
        <f>Y331*3.5</f>
        <v>0</v>
      </c>
      <c r="AB331" s="17">
        <f>Y331*0.9</f>
        <v>0</v>
      </c>
    </row>
    <row r="333" spans="1:28" s="129" customFormat="1" x14ac:dyDescent="0.25">
      <c r="A333" s="129">
        <v>111</v>
      </c>
      <c r="B333" s="129">
        <v>14</v>
      </c>
      <c r="C333" s="129">
        <v>1</v>
      </c>
      <c r="D333" s="129" t="s">
        <v>616</v>
      </c>
      <c r="E333" s="129" t="s">
        <v>1270</v>
      </c>
      <c r="F333" s="129">
        <v>2.6</v>
      </c>
      <c r="G333" s="130">
        <f>+F333-O333/5</f>
        <v>2.19</v>
      </c>
      <c r="H333" s="131">
        <f>G333*7%</f>
        <v>0.15330000000000002</v>
      </c>
      <c r="I333" s="131">
        <f>G333+H333</f>
        <v>2.3433000000000002</v>
      </c>
      <c r="J333" s="129">
        <v>27</v>
      </c>
      <c r="K333" s="132">
        <f>I333*J333</f>
        <v>63.269100000000002</v>
      </c>
      <c r="L333" s="130" t="s">
        <v>1139</v>
      </c>
      <c r="M333" s="129">
        <v>2</v>
      </c>
      <c r="N333" s="129">
        <v>2</v>
      </c>
      <c r="O333" s="133">
        <v>2.0499999999999998</v>
      </c>
      <c r="P333" s="133">
        <v>10</v>
      </c>
      <c r="Q333" s="134">
        <f>N333*P333</f>
        <v>20</v>
      </c>
      <c r="R333" s="132">
        <f>G333*13</f>
        <v>28.47</v>
      </c>
      <c r="S333" s="132">
        <f>+R333+Q333+K333</f>
        <v>111.73910000000001</v>
      </c>
      <c r="T333" s="132">
        <f>S333+S334</f>
        <v>120.98910000000001</v>
      </c>
      <c r="U333" s="132">
        <f>T333/C333</f>
        <v>120.98910000000001</v>
      </c>
      <c r="X333" s="135">
        <f>U333*1.8</f>
        <v>217.78038000000001</v>
      </c>
      <c r="Y333" s="129">
        <v>219</v>
      </c>
      <c r="Z333" s="129">
        <f>Y333*8</f>
        <v>1752</v>
      </c>
      <c r="AA333" s="129">
        <f>Y333*3.5</f>
        <v>766.5</v>
      </c>
      <c r="AB333" s="129">
        <f>Y333*0.9</f>
        <v>197.1</v>
      </c>
    </row>
    <row r="334" spans="1:28" s="17" customFormat="1" x14ac:dyDescent="0.25">
      <c r="E334" s="17" t="s">
        <v>1131</v>
      </c>
      <c r="G334" s="10">
        <f>+F334-O334/5</f>
        <v>0</v>
      </c>
      <c r="H334" s="11">
        <f>G334*7%</f>
        <v>0</v>
      </c>
      <c r="I334" s="11">
        <f>G334+H334</f>
        <v>0</v>
      </c>
      <c r="J334" s="13"/>
      <c r="K334" s="7">
        <f>I334*J334</f>
        <v>0</v>
      </c>
      <c r="L334" s="10" t="s">
        <v>30</v>
      </c>
      <c r="M334" s="13">
        <v>10</v>
      </c>
      <c r="N334" s="17">
        <v>0.05</v>
      </c>
      <c r="P334" s="13">
        <v>185</v>
      </c>
      <c r="Q334" s="9">
        <f>N334*P334</f>
        <v>9.25</v>
      </c>
      <c r="R334" s="7">
        <f>G334*13</f>
        <v>0</v>
      </c>
      <c r="S334" s="7">
        <f>+R334+Q334+K334</f>
        <v>9.25</v>
      </c>
      <c r="U334" s="7" t="e">
        <f>T334/B334</f>
        <v>#DIV/0!</v>
      </c>
      <c r="X334" s="117" t="e">
        <f>U334*1.8</f>
        <v>#DIV/0!</v>
      </c>
      <c r="Z334" s="17">
        <f>Y334*8</f>
        <v>0</v>
      </c>
      <c r="AA334" s="17">
        <f>Y334*3.5</f>
        <v>0</v>
      </c>
      <c r="AB334" s="17">
        <f>Y334*0.9</f>
        <v>0</v>
      </c>
    </row>
    <row r="336" spans="1:28" s="17" customFormat="1" x14ac:dyDescent="0.25">
      <c r="A336" s="17">
        <v>112</v>
      </c>
      <c r="B336" s="17">
        <v>14</v>
      </c>
      <c r="C336" s="17">
        <v>1</v>
      </c>
      <c r="D336" s="17" t="s">
        <v>616</v>
      </c>
      <c r="E336" s="17" t="s">
        <v>1271</v>
      </c>
      <c r="F336" s="17">
        <v>2.6</v>
      </c>
      <c r="G336" s="10">
        <f>+F336-O336/5</f>
        <v>2.19</v>
      </c>
      <c r="H336" s="11">
        <f>G336*7%</f>
        <v>0.15330000000000002</v>
      </c>
      <c r="I336" s="11">
        <f>G336+H336</f>
        <v>2.3433000000000002</v>
      </c>
      <c r="J336" s="17">
        <v>27</v>
      </c>
      <c r="K336" s="7">
        <f>I336*J336</f>
        <v>63.269100000000002</v>
      </c>
      <c r="L336" s="10" t="s">
        <v>1138</v>
      </c>
      <c r="M336" s="17">
        <v>2</v>
      </c>
      <c r="N336" s="17">
        <v>2</v>
      </c>
      <c r="O336" s="13">
        <v>2.0499999999999998</v>
      </c>
      <c r="P336" s="13">
        <v>10</v>
      </c>
      <c r="Q336" s="9">
        <f>N336*P336</f>
        <v>20</v>
      </c>
      <c r="R336" s="7">
        <f>G336*13</f>
        <v>28.47</v>
      </c>
      <c r="S336" s="7">
        <f>+R336+Q336+K336</f>
        <v>111.73910000000001</v>
      </c>
      <c r="T336" s="7">
        <f>S336+S337</f>
        <v>120.98910000000001</v>
      </c>
      <c r="U336" s="7">
        <f>T336/C336</f>
        <v>120.98910000000001</v>
      </c>
      <c r="X336" s="117">
        <f>U336*1.8</f>
        <v>217.78038000000001</v>
      </c>
      <c r="Y336" s="17">
        <v>219</v>
      </c>
      <c r="Z336" s="17">
        <f>Y336*8</f>
        <v>1752</v>
      </c>
      <c r="AA336" s="17">
        <f>Y336*3.5</f>
        <v>766.5</v>
      </c>
      <c r="AB336" s="17">
        <f>Y336*0.9</f>
        <v>197.1</v>
      </c>
    </row>
    <row r="337" spans="1:28" s="17" customFormat="1" x14ac:dyDescent="0.25">
      <c r="E337" s="17" t="s">
        <v>1132</v>
      </c>
      <c r="G337" s="10">
        <f>+F337-O337/5</f>
        <v>0</v>
      </c>
      <c r="H337" s="11">
        <f>G337*7%</f>
        <v>0</v>
      </c>
      <c r="I337" s="11">
        <f>G337+H337</f>
        <v>0</v>
      </c>
      <c r="J337" s="13"/>
      <c r="K337" s="7">
        <f>I337*J337</f>
        <v>0</v>
      </c>
      <c r="L337" s="10" t="s">
        <v>30</v>
      </c>
      <c r="M337" s="13">
        <v>10</v>
      </c>
      <c r="N337" s="17">
        <v>0.05</v>
      </c>
      <c r="P337" s="13">
        <v>185</v>
      </c>
      <c r="Q337" s="9">
        <f>N337*P337</f>
        <v>9.25</v>
      </c>
      <c r="R337" s="7">
        <f>G337*13</f>
        <v>0</v>
      </c>
      <c r="S337" s="7">
        <f>+R337+Q337+K337</f>
        <v>9.25</v>
      </c>
      <c r="U337" s="7" t="e">
        <f>T337/B337</f>
        <v>#DIV/0!</v>
      </c>
      <c r="X337" s="117" t="e">
        <f>U337*1.8</f>
        <v>#DIV/0!</v>
      </c>
      <c r="Z337" s="17">
        <f>Y337*8</f>
        <v>0</v>
      </c>
      <c r="AA337" s="17">
        <f>Y337*3.5</f>
        <v>0</v>
      </c>
      <c r="AB337" s="17">
        <f>Y337*0.9</f>
        <v>0</v>
      </c>
    </row>
    <row r="339" spans="1:28" s="17" customFormat="1" x14ac:dyDescent="0.25">
      <c r="A339" s="17">
        <v>113</v>
      </c>
      <c r="B339" s="17">
        <v>14</v>
      </c>
      <c r="C339" s="17">
        <v>1</v>
      </c>
      <c r="D339" s="17" t="s">
        <v>616</v>
      </c>
      <c r="E339" s="17" t="s">
        <v>1272</v>
      </c>
      <c r="F339" s="17">
        <v>2.6</v>
      </c>
      <c r="G339" s="10">
        <f>+F339-O339/5</f>
        <v>2.19</v>
      </c>
      <c r="H339" s="11">
        <f>G339*7%</f>
        <v>0.15330000000000002</v>
      </c>
      <c r="I339" s="11">
        <f>G339+H339</f>
        <v>2.3433000000000002</v>
      </c>
      <c r="J339" s="17">
        <v>27</v>
      </c>
      <c r="K339" s="7">
        <f>I339*J339</f>
        <v>63.269100000000002</v>
      </c>
      <c r="L339" s="10" t="s">
        <v>893</v>
      </c>
      <c r="M339" s="17">
        <v>2</v>
      </c>
      <c r="N339" s="17">
        <v>2</v>
      </c>
      <c r="O339" s="13">
        <v>2.0499999999999998</v>
      </c>
      <c r="P339" s="13">
        <v>10</v>
      </c>
      <c r="Q339" s="9">
        <f>N339*P339</f>
        <v>20</v>
      </c>
      <c r="R339" s="7">
        <f>G339*13</f>
        <v>28.47</v>
      </c>
      <c r="S339" s="7">
        <f>+R339+Q339+K339</f>
        <v>111.73910000000001</v>
      </c>
      <c r="T339" s="7">
        <f>S339+S340</f>
        <v>120.98910000000001</v>
      </c>
      <c r="U339" s="7">
        <f>T339/C339</f>
        <v>120.98910000000001</v>
      </c>
      <c r="X339" s="117">
        <f>U339*1.8</f>
        <v>217.78038000000001</v>
      </c>
      <c r="Y339" s="17">
        <v>219</v>
      </c>
      <c r="Z339" s="17">
        <f>Y339*8</f>
        <v>1752</v>
      </c>
      <c r="AA339" s="17">
        <f>Y339*3.5</f>
        <v>766.5</v>
      </c>
      <c r="AB339" s="17">
        <f>Y339*0.9</f>
        <v>197.1</v>
      </c>
    </row>
    <row r="340" spans="1:28" s="17" customFormat="1" x14ac:dyDescent="0.25">
      <c r="E340" s="17" t="s">
        <v>1137</v>
      </c>
      <c r="G340" s="10">
        <f>+F340-O340/5</f>
        <v>0</v>
      </c>
      <c r="H340" s="11">
        <f>G340*7%</f>
        <v>0</v>
      </c>
      <c r="I340" s="11">
        <f>G340+H340</f>
        <v>0</v>
      </c>
      <c r="J340" s="13"/>
      <c r="K340" s="7">
        <f>I340*J340</f>
        <v>0</v>
      </c>
      <c r="L340" s="10" t="s">
        <v>30</v>
      </c>
      <c r="M340" s="13">
        <v>10</v>
      </c>
      <c r="N340" s="17">
        <v>0.05</v>
      </c>
      <c r="P340" s="13">
        <v>185</v>
      </c>
      <c r="Q340" s="9">
        <f>N340*P340</f>
        <v>9.25</v>
      </c>
      <c r="R340" s="7">
        <f>G340*13</f>
        <v>0</v>
      </c>
      <c r="S340" s="7">
        <f>+R340+Q340+K340</f>
        <v>9.25</v>
      </c>
      <c r="U340" s="7" t="e">
        <f>T340/B340</f>
        <v>#DIV/0!</v>
      </c>
      <c r="X340" s="117" t="e">
        <f>U340*1.8</f>
        <v>#DIV/0!</v>
      </c>
      <c r="Z340" s="17">
        <f>Y340*8</f>
        <v>0</v>
      </c>
      <c r="AA340" s="17">
        <f>Y340*3.5</f>
        <v>0</v>
      </c>
      <c r="AB340" s="17">
        <f>Y340*0.9</f>
        <v>0</v>
      </c>
    </row>
    <row r="342" spans="1:28" s="17" customFormat="1" x14ac:dyDescent="0.25">
      <c r="A342" s="17">
        <v>114</v>
      </c>
      <c r="B342" s="17">
        <v>14</v>
      </c>
      <c r="C342" s="17">
        <v>1</v>
      </c>
      <c r="D342" s="17" t="s">
        <v>616</v>
      </c>
      <c r="E342" s="17" t="s">
        <v>1273</v>
      </c>
      <c r="F342" s="17">
        <v>2.6</v>
      </c>
      <c r="G342" s="10">
        <f>+F342-O342/5</f>
        <v>2.19</v>
      </c>
      <c r="H342" s="11">
        <f>G342*7%</f>
        <v>0.15330000000000002</v>
      </c>
      <c r="I342" s="11">
        <f>G342+H342</f>
        <v>2.3433000000000002</v>
      </c>
      <c r="J342" s="17">
        <v>27</v>
      </c>
      <c r="K342" s="7">
        <f>I342*J342</f>
        <v>63.269100000000002</v>
      </c>
      <c r="L342" s="10" t="s">
        <v>1140</v>
      </c>
      <c r="M342" s="17">
        <v>2</v>
      </c>
      <c r="N342" s="17">
        <v>2</v>
      </c>
      <c r="O342" s="13">
        <v>2.0499999999999998</v>
      </c>
      <c r="P342" s="13">
        <v>10</v>
      </c>
      <c r="Q342" s="9">
        <f>N342*P342</f>
        <v>20</v>
      </c>
      <c r="R342" s="7">
        <f>G342*13</f>
        <v>28.47</v>
      </c>
      <c r="S342" s="7">
        <f>+R342+Q342+K342</f>
        <v>111.73910000000001</v>
      </c>
      <c r="T342" s="7">
        <f>S342+S343</f>
        <v>120.98910000000001</v>
      </c>
      <c r="U342" s="7">
        <f>T342/C342</f>
        <v>120.98910000000001</v>
      </c>
      <c r="X342" s="117">
        <f>U342*1.8</f>
        <v>217.78038000000001</v>
      </c>
      <c r="Y342" s="17">
        <v>219</v>
      </c>
      <c r="Z342" s="17">
        <f>Y342*8</f>
        <v>1752</v>
      </c>
      <c r="AA342" s="17">
        <f>Y342*3.5</f>
        <v>766.5</v>
      </c>
      <c r="AB342" s="17">
        <f>Y342*0.9</f>
        <v>197.1</v>
      </c>
    </row>
    <row r="343" spans="1:28" s="17" customFormat="1" x14ac:dyDescent="0.25">
      <c r="E343" s="17" t="s">
        <v>1135</v>
      </c>
      <c r="G343" s="10">
        <f>+F343-O343/5</f>
        <v>0</v>
      </c>
      <c r="H343" s="11">
        <f>G343*7%</f>
        <v>0</v>
      </c>
      <c r="I343" s="11">
        <f>G343+H343</f>
        <v>0</v>
      </c>
      <c r="J343" s="13"/>
      <c r="K343" s="7">
        <f>I343*J343</f>
        <v>0</v>
      </c>
      <c r="L343" s="10" t="s">
        <v>30</v>
      </c>
      <c r="M343" s="13">
        <v>10</v>
      </c>
      <c r="N343" s="17">
        <v>0.05</v>
      </c>
      <c r="P343" s="13">
        <v>185</v>
      </c>
      <c r="Q343" s="9">
        <f>N343*P343</f>
        <v>9.25</v>
      </c>
      <c r="R343" s="7">
        <f>G343*13</f>
        <v>0</v>
      </c>
      <c r="S343" s="7">
        <f>+R343+Q343+K343</f>
        <v>9.25</v>
      </c>
      <c r="U343" s="7" t="e">
        <f>T343/B343</f>
        <v>#DIV/0!</v>
      </c>
      <c r="X343" s="117" t="e">
        <f>U343*1.8</f>
        <v>#DIV/0!</v>
      </c>
      <c r="Z343" s="17">
        <f>Y343*8</f>
        <v>0</v>
      </c>
      <c r="AA343" s="17">
        <f>Y343*3.5</f>
        <v>0</v>
      </c>
      <c r="AB343" s="17">
        <f>Y343*0.9</f>
        <v>0</v>
      </c>
    </row>
    <row r="345" spans="1:28" s="17" customFormat="1" x14ac:dyDescent="0.25">
      <c r="A345" s="17">
        <v>115</v>
      </c>
      <c r="B345" s="17">
        <v>14</v>
      </c>
      <c r="C345" s="17">
        <v>1</v>
      </c>
      <c r="D345" s="17" t="s">
        <v>616</v>
      </c>
      <c r="E345" s="17" t="s">
        <v>1274</v>
      </c>
      <c r="F345" s="17">
        <v>2.6</v>
      </c>
      <c r="G345" s="10">
        <f>+F345-O345/5</f>
        <v>2.19</v>
      </c>
      <c r="H345" s="11">
        <f>G345*7%</f>
        <v>0.15330000000000002</v>
      </c>
      <c r="I345" s="11">
        <f>G345+H345</f>
        <v>2.3433000000000002</v>
      </c>
      <c r="J345" s="17">
        <v>27</v>
      </c>
      <c r="K345" s="7">
        <f>I345*J345</f>
        <v>63.269100000000002</v>
      </c>
      <c r="L345" s="10" t="s">
        <v>1143</v>
      </c>
      <c r="M345" s="17">
        <v>2</v>
      </c>
      <c r="N345" s="17">
        <v>2</v>
      </c>
      <c r="O345" s="13">
        <v>2.0499999999999998</v>
      </c>
      <c r="P345" s="13">
        <v>10</v>
      </c>
      <c r="Q345" s="9">
        <f>N345*P345</f>
        <v>20</v>
      </c>
      <c r="R345" s="7">
        <f>G345*13</f>
        <v>28.47</v>
      </c>
      <c r="S345" s="7">
        <f>+R345+Q345+K345</f>
        <v>111.73910000000001</v>
      </c>
      <c r="T345" s="7">
        <f>S345+S346</f>
        <v>120.98910000000001</v>
      </c>
      <c r="U345" s="7">
        <f>T345/C345</f>
        <v>120.98910000000001</v>
      </c>
      <c r="X345" s="117">
        <f>U345*1.8</f>
        <v>217.78038000000001</v>
      </c>
      <c r="Y345" s="17">
        <v>219</v>
      </c>
      <c r="Z345" s="17">
        <f>Y345*8</f>
        <v>1752</v>
      </c>
      <c r="AA345" s="17">
        <f>Y345*3.5</f>
        <v>766.5</v>
      </c>
      <c r="AB345" s="17">
        <f>Y345*0.9</f>
        <v>197.1</v>
      </c>
    </row>
    <row r="346" spans="1:28" s="17" customFormat="1" x14ac:dyDescent="0.25">
      <c r="E346" s="17" t="s">
        <v>1142</v>
      </c>
      <c r="G346" s="10">
        <f>+F346-O346/5</f>
        <v>0</v>
      </c>
      <c r="H346" s="11">
        <f>G346*7%</f>
        <v>0</v>
      </c>
      <c r="I346" s="11">
        <f>G346+H346</f>
        <v>0</v>
      </c>
      <c r="J346" s="13"/>
      <c r="K346" s="7">
        <f>I346*J346</f>
        <v>0</v>
      </c>
      <c r="L346" s="10" t="s">
        <v>30</v>
      </c>
      <c r="M346" s="13">
        <v>10</v>
      </c>
      <c r="N346" s="17">
        <v>0.05</v>
      </c>
      <c r="P346" s="13">
        <v>185</v>
      </c>
      <c r="Q346" s="9">
        <f>N346*P346</f>
        <v>9.25</v>
      </c>
      <c r="R346" s="7">
        <f>G346*13</f>
        <v>0</v>
      </c>
      <c r="S346" s="7">
        <f>+R346+Q346+K346</f>
        <v>9.25</v>
      </c>
      <c r="U346" s="7" t="e">
        <f>T346/B346</f>
        <v>#DIV/0!</v>
      </c>
      <c r="X346" s="117" t="e">
        <f>U346*1.8</f>
        <v>#DIV/0!</v>
      </c>
      <c r="Z346" s="17">
        <f>Y346*8</f>
        <v>0</v>
      </c>
      <c r="AA346" s="17">
        <f>Y346*3.5</f>
        <v>0</v>
      </c>
      <c r="AB346" s="17">
        <f>Y346*0.9</f>
        <v>0</v>
      </c>
    </row>
    <row r="348" spans="1:28" s="129" customFormat="1" x14ac:dyDescent="0.25">
      <c r="A348" s="129">
        <v>116</v>
      </c>
      <c r="B348" s="129">
        <v>14</v>
      </c>
      <c r="C348" s="129">
        <v>1</v>
      </c>
      <c r="D348" s="129" t="s">
        <v>616</v>
      </c>
      <c r="E348" s="129" t="s">
        <v>1275</v>
      </c>
      <c r="F348" s="129">
        <v>1.8</v>
      </c>
      <c r="G348" s="130">
        <f>+F348-O348/5</f>
        <v>1.59</v>
      </c>
      <c r="H348" s="131">
        <f>G348*7%</f>
        <v>0.11130000000000001</v>
      </c>
      <c r="I348" s="131">
        <f>G348+H348</f>
        <v>1.7013</v>
      </c>
      <c r="J348" s="129">
        <v>27</v>
      </c>
      <c r="K348" s="132">
        <f>I348*J348</f>
        <v>45.935099999999998</v>
      </c>
      <c r="L348" s="130" t="s">
        <v>1139</v>
      </c>
      <c r="M348" s="129">
        <v>2</v>
      </c>
      <c r="N348" s="129">
        <v>1</v>
      </c>
      <c r="O348" s="133">
        <v>1.05</v>
      </c>
      <c r="P348" s="133">
        <v>10</v>
      </c>
      <c r="Q348" s="134">
        <f>N348*P348</f>
        <v>10</v>
      </c>
      <c r="R348" s="132">
        <f>G348*13</f>
        <v>20.67</v>
      </c>
      <c r="S348" s="132">
        <f>+R348+Q348+K348</f>
        <v>76.605099999999993</v>
      </c>
      <c r="T348" s="132">
        <f>S348+S349</f>
        <v>89.605099999999993</v>
      </c>
      <c r="U348" s="132">
        <f>T348/C348</f>
        <v>89.605099999999993</v>
      </c>
      <c r="X348" s="135">
        <f>U348*1.8</f>
        <v>161.28917999999999</v>
      </c>
      <c r="Y348" s="129">
        <v>159</v>
      </c>
      <c r="Z348" s="129">
        <f>Y348*8</f>
        <v>1272</v>
      </c>
      <c r="AA348" s="129">
        <f>Y348*3.5</f>
        <v>556.5</v>
      </c>
      <c r="AB348" s="129">
        <f>Y348*0.9</f>
        <v>143.1</v>
      </c>
    </row>
    <row r="349" spans="1:28" s="17" customFormat="1" x14ac:dyDescent="0.25">
      <c r="E349" s="17" t="s">
        <v>1131</v>
      </c>
      <c r="G349" s="10">
        <f>+F349-O349/5</f>
        <v>0</v>
      </c>
      <c r="H349" s="11">
        <f>G349*7%</f>
        <v>0</v>
      </c>
      <c r="I349" s="11">
        <f>G349+H349</f>
        <v>0</v>
      </c>
      <c r="J349" s="13"/>
      <c r="K349" s="7">
        <f>I349*J349</f>
        <v>0</v>
      </c>
      <c r="L349" s="10" t="s">
        <v>30</v>
      </c>
      <c r="M349" s="13">
        <v>2</v>
      </c>
      <c r="N349" s="17">
        <v>0.05</v>
      </c>
      <c r="P349" s="13">
        <v>260</v>
      </c>
      <c r="Q349" s="9">
        <f>N349*P349</f>
        <v>13</v>
      </c>
      <c r="R349" s="7">
        <f>G349*13</f>
        <v>0</v>
      </c>
      <c r="S349" s="7">
        <f>+R349+Q349+K349</f>
        <v>13</v>
      </c>
      <c r="U349" s="7" t="e">
        <f>T349/B349</f>
        <v>#DIV/0!</v>
      </c>
      <c r="X349" s="117" t="e">
        <f>U349*1.8</f>
        <v>#DIV/0!</v>
      </c>
      <c r="Z349" s="17">
        <f>Y349*8</f>
        <v>0</v>
      </c>
      <c r="AA349" s="17">
        <f>Y349*3.5</f>
        <v>0</v>
      </c>
      <c r="AB349" s="17">
        <f>Y349*0.9</f>
        <v>0</v>
      </c>
    </row>
    <row r="351" spans="1:28" s="17" customFormat="1" x14ac:dyDescent="0.25">
      <c r="A351" s="17">
        <v>117</v>
      </c>
      <c r="B351" s="17">
        <v>14</v>
      </c>
      <c r="C351" s="17">
        <v>1</v>
      </c>
      <c r="D351" s="17" t="s">
        <v>616</v>
      </c>
      <c r="E351" s="17" t="s">
        <v>1276</v>
      </c>
      <c r="F351" s="17">
        <v>1.8</v>
      </c>
      <c r="G351" s="10">
        <f>+F351-O351/5</f>
        <v>1.59</v>
      </c>
      <c r="H351" s="11">
        <f>G351*7%</f>
        <v>0.11130000000000001</v>
      </c>
      <c r="I351" s="11">
        <f>G351+H351</f>
        <v>1.7013</v>
      </c>
      <c r="J351" s="17">
        <v>27</v>
      </c>
      <c r="K351" s="7">
        <f>I351*J351</f>
        <v>45.935099999999998</v>
      </c>
      <c r="L351" s="10" t="s">
        <v>1138</v>
      </c>
      <c r="M351" s="17">
        <v>2</v>
      </c>
      <c r="N351" s="17">
        <v>1</v>
      </c>
      <c r="O351" s="13">
        <v>1.05</v>
      </c>
      <c r="P351" s="13">
        <v>10</v>
      </c>
      <c r="Q351" s="9">
        <f>N351*P351</f>
        <v>10</v>
      </c>
      <c r="R351" s="7">
        <f>G351*13</f>
        <v>20.67</v>
      </c>
      <c r="S351" s="7">
        <f>+R351+Q351+K351</f>
        <v>76.605099999999993</v>
      </c>
      <c r="T351" s="7">
        <f>S351+S352</f>
        <v>89.605099999999993</v>
      </c>
      <c r="U351" s="7">
        <f>T351/C351</f>
        <v>89.605099999999993</v>
      </c>
      <c r="X351" s="117">
        <f>U351*1.8</f>
        <v>161.28917999999999</v>
      </c>
      <c r="Y351" s="17">
        <v>159</v>
      </c>
      <c r="Z351" s="17">
        <f>Y351*8</f>
        <v>1272</v>
      </c>
      <c r="AA351" s="17">
        <f>Y351*3.5</f>
        <v>556.5</v>
      </c>
      <c r="AB351" s="17">
        <f>Y351*0.9</f>
        <v>143.1</v>
      </c>
    </row>
    <row r="352" spans="1:28" s="17" customFormat="1" x14ac:dyDescent="0.25">
      <c r="E352" s="17" t="s">
        <v>1132</v>
      </c>
      <c r="G352" s="10">
        <f>+F352-O352/5</f>
        <v>0</v>
      </c>
      <c r="H352" s="11">
        <f>G352*7%</f>
        <v>0</v>
      </c>
      <c r="I352" s="11">
        <f>G352+H352</f>
        <v>0</v>
      </c>
      <c r="J352" s="13"/>
      <c r="K352" s="7">
        <f>I352*J352</f>
        <v>0</v>
      </c>
      <c r="L352" s="10" t="s">
        <v>30</v>
      </c>
      <c r="M352" s="13">
        <v>2</v>
      </c>
      <c r="N352" s="17">
        <v>0.05</v>
      </c>
      <c r="P352" s="13">
        <v>260</v>
      </c>
      <c r="Q352" s="9">
        <f>N352*P352</f>
        <v>13</v>
      </c>
      <c r="R352" s="7">
        <f>G352*13</f>
        <v>0</v>
      </c>
      <c r="S352" s="7">
        <f>+R352+Q352+K352</f>
        <v>13</v>
      </c>
      <c r="U352" s="7" t="e">
        <f>T352/B352</f>
        <v>#DIV/0!</v>
      </c>
      <c r="X352" s="117" t="e">
        <f>U352*1.8</f>
        <v>#DIV/0!</v>
      </c>
      <c r="Z352" s="17">
        <f>Y352*8</f>
        <v>0</v>
      </c>
      <c r="AA352" s="17">
        <f>Y352*3.5</f>
        <v>0</v>
      </c>
      <c r="AB352" s="17">
        <f>Y352*0.9</f>
        <v>0</v>
      </c>
    </row>
    <row r="354" spans="1:28" s="17" customFormat="1" x14ac:dyDescent="0.25">
      <c r="A354" s="17">
        <v>118</v>
      </c>
      <c r="B354" s="17">
        <v>14</v>
      </c>
      <c r="C354" s="17">
        <v>1</v>
      </c>
      <c r="D354" s="17" t="s">
        <v>616</v>
      </c>
      <c r="E354" s="17" t="s">
        <v>1277</v>
      </c>
      <c r="F354" s="17">
        <v>1.8</v>
      </c>
      <c r="G354" s="10">
        <f>+F354-O354/5</f>
        <v>1.59</v>
      </c>
      <c r="H354" s="11">
        <f>G354*7%</f>
        <v>0.11130000000000001</v>
      </c>
      <c r="I354" s="11">
        <f>G354+H354</f>
        <v>1.7013</v>
      </c>
      <c r="J354" s="17">
        <v>27</v>
      </c>
      <c r="K354" s="7">
        <f>I354*J354</f>
        <v>45.935099999999998</v>
      </c>
      <c r="L354" s="10" t="s">
        <v>893</v>
      </c>
      <c r="M354" s="17">
        <v>2</v>
      </c>
      <c r="N354" s="17">
        <v>1</v>
      </c>
      <c r="O354" s="13">
        <v>1.05</v>
      </c>
      <c r="P354" s="13">
        <v>10</v>
      </c>
      <c r="Q354" s="9">
        <f>N354*P354</f>
        <v>10</v>
      </c>
      <c r="R354" s="7">
        <f>G354*13</f>
        <v>20.67</v>
      </c>
      <c r="S354" s="7">
        <f>+R354+Q354+K354</f>
        <v>76.605099999999993</v>
      </c>
      <c r="T354" s="7">
        <f>S354+S355</f>
        <v>89.605099999999993</v>
      </c>
      <c r="U354" s="7">
        <f>T354/C354</f>
        <v>89.605099999999993</v>
      </c>
      <c r="X354" s="117">
        <f>U354*1.8</f>
        <v>161.28917999999999</v>
      </c>
      <c r="Y354" s="17">
        <v>159</v>
      </c>
      <c r="Z354" s="17">
        <f>Y354*8</f>
        <v>1272</v>
      </c>
      <c r="AA354" s="17">
        <f>Y354*3.5</f>
        <v>556.5</v>
      </c>
      <c r="AB354" s="17">
        <f>Y354*0.9</f>
        <v>143.1</v>
      </c>
    </row>
    <row r="355" spans="1:28" s="17" customFormat="1" x14ac:dyDescent="0.25">
      <c r="E355" s="17" t="s">
        <v>1137</v>
      </c>
      <c r="G355" s="10">
        <f>+F355-O355/5</f>
        <v>0</v>
      </c>
      <c r="H355" s="11">
        <f>G355*7%</f>
        <v>0</v>
      </c>
      <c r="I355" s="11">
        <f>G355+H355</f>
        <v>0</v>
      </c>
      <c r="J355" s="13"/>
      <c r="K355" s="7">
        <f>I355*J355</f>
        <v>0</v>
      </c>
      <c r="L355" s="10" t="s">
        <v>30</v>
      </c>
      <c r="M355" s="13">
        <v>2</v>
      </c>
      <c r="N355" s="17">
        <v>0.05</v>
      </c>
      <c r="P355" s="13">
        <v>260</v>
      </c>
      <c r="Q355" s="9">
        <f>N355*P355</f>
        <v>13</v>
      </c>
      <c r="R355" s="7">
        <f>G355*13</f>
        <v>0</v>
      </c>
      <c r="S355" s="7">
        <f>+R355+Q355+K355</f>
        <v>13</v>
      </c>
      <c r="U355" s="7" t="e">
        <f>T355/B355</f>
        <v>#DIV/0!</v>
      </c>
      <c r="X355" s="117" t="e">
        <f>U355*1.8</f>
        <v>#DIV/0!</v>
      </c>
      <c r="Z355" s="17">
        <f>Y355*8</f>
        <v>0</v>
      </c>
      <c r="AA355" s="17">
        <f>Y355*3.5</f>
        <v>0</v>
      </c>
      <c r="AB355" s="17">
        <f>Y355*0.9</f>
        <v>0</v>
      </c>
    </row>
    <row r="357" spans="1:28" s="17" customFormat="1" x14ac:dyDescent="0.25">
      <c r="A357" s="17">
        <v>119</v>
      </c>
      <c r="B357" s="17">
        <v>14</v>
      </c>
      <c r="C357" s="17">
        <v>1</v>
      </c>
      <c r="D357" s="17" t="s">
        <v>616</v>
      </c>
      <c r="E357" s="17" t="s">
        <v>1278</v>
      </c>
      <c r="F357" s="17">
        <v>1.8</v>
      </c>
      <c r="G357" s="10">
        <f>+F357-O357/5</f>
        <v>1.59</v>
      </c>
      <c r="H357" s="11">
        <f>G357*7%</f>
        <v>0.11130000000000001</v>
      </c>
      <c r="I357" s="11">
        <f>G357+H357</f>
        <v>1.7013</v>
      </c>
      <c r="J357" s="17">
        <v>27</v>
      </c>
      <c r="K357" s="7">
        <f>I357*J357</f>
        <v>45.935099999999998</v>
      </c>
      <c r="L357" s="10" t="s">
        <v>1140</v>
      </c>
      <c r="M357" s="17">
        <v>2</v>
      </c>
      <c r="N357" s="17">
        <v>1</v>
      </c>
      <c r="O357" s="13">
        <v>1.05</v>
      </c>
      <c r="P357" s="13">
        <v>10</v>
      </c>
      <c r="Q357" s="9">
        <f>N357*P357</f>
        <v>10</v>
      </c>
      <c r="R357" s="7">
        <f>G357*13</f>
        <v>20.67</v>
      </c>
      <c r="S357" s="7">
        <f>+R357+Q357+K357</f>
        <v>76.605099999999993</v>
      </c>
      <c r="T357" s="7">
        <f>S357+S358</f>
        <v>89.605099999999993</v>
      </c>
      <c r="U357" s="7">
        <f>T357/C357</f>
        <v>89.605099999999993</v>
      </c>
      <c r="X357" s="117">
        <f>U357*1.8</f>
        <v>161.28917999999999</v>
      </c>
      <c r="Y357" s="17">
        <v>159</v>
      </c>
      <c r="Z357" s="17">
        <f>Y357*8</f>
        <v>1272</v>
      </c>
      <c r="AA357" s="17">
        <f>Y357*3.5</f>
        <v>556.5</v>
      </c>
      <c r="AB357" s="17">
        <f>Y357*0.9</f>
        <v>143.1</v>
      </c>
    </row>
    <row r="358" spans="1:28" s="17" customFormat="1" x14ac:dyDescent="0.25">
      <c r="E358" s="17" t="s">
        <v>1135</v>
      </c>
      <c r="G358" s="10">
        <f>+F358-O358/5</f>
        <v>0</v>
      </c>
      <c r="H358" s="11">
        <f>G358*7%</f>
        <v>0</v>
      </c>
      <c r="I358" s="11">
        <f>G358+H358</f>
        <v>0</v>
      </c>
      <c r="J358" s="13"/>
      <c r="K358" s="7">
        <f>I358*J358</f>
        <v>0</v>
      </c>
      <c r="L358" s="10" t="s">
        <v>30</v>
      </c>
      <c r="M358" s="13">
        <v>2</v>
      </c>
      <c r="N358" s="17">
        <v>0.05</v>
      </c>
      <c r="P358" s="13">
        <v>260</v>
      </c>
      <c r="Q358" s="9">
        <f>N358*P358</f>
        <v>13</v>
      </c>
      <c r="R358" s="7">
        <f>G358*13</f>
        <v>0</v>
      </c>
      <c r="S358" s="7">
        <f>+R358+Q358+K358</f>
        <v>13</v>
      </c>
      <c r="U358" s="7" t="e">
        <f>T358/B358</f>
        <v>#DIV/0!</v>
      </c>
      <c r="X358" s="117" t="e">
        <f>U358*1.8</f>
        <v>#DIV/0!</v>
      </c>
      <c r="Z358" s="17">
        <f>Y358*8</f>
        <v>0</v>
      </c>
      <c r="AA358" s="17">
        <f>Y358*3.5</f>
        <v>0</v>
      </c>
      <c r="AB358" s="17">
        <f>Y358*0.9</f>
        <v>0</v>
      </c>
    </row>
    <row r="360" spans="1:28" s="17" customFormat="1" x14ac:dyDescent="0.25">
      <c r="A360" s="17">
        <v>120</v>
      </c>
      <c r="B360" s="17">
        <v>14</v>
      </c>
      <c r="C360" s="17">
        <v>1</v>
      </c>
      <c r="D360" s="17" t="s">
        <v>616</v>
      </c>
      <c r="E360" s="17" t="s">
        <v>1279</v>
      </c>
      <c r="F360" s="17">
        <v>1.8</v>
      </c>
      <c r="G360" s="10">
        <f>+F360-O360/5</f>
        <v>1.59</v>
      </c>
      <c r="H360" s="11">
        <f>G360*7%</f>
        <v>0.11130000000000001</v>
      </c>
      <c r="I360" s="11">
        <f>G360+H360</f>
        <v>1.7013</v>
      </c>
      <c r="J360" s="17">
        <v>27</v>
      </c>
      <c r="K360" s="7">
        <f>I360*J360</f>
        <v>45.935099999999998</v>
      </c>
      <c r="L360" s="10" t="s">
        <v>1143</v>
      </c>
      <c r="M360" s="17">
        <v>2</v>
      </c>
      <c r="N360" s="17">
        <v>1</v>
      </c>
      <c r="O360" s="13">
        <v>1.05</v>
      </c>
      <c r="P360" s="13">
        <v>10</v>
      </c>
      <c r="Q360" s="9">
        <f>N360*P360</f>
        <v>10</v>
      </c>
      <c r="R360" s="7">
        <f>G360*13</f>
        <v>20.67</v>
      </c>
      <c r="S360" s="7">
        <f>+R360+Q360+K360</f>
        <v>76.605099999999993</v>
      </c>
      <c r="T360" s="7">
        <f>S360+S361</f>
        <v>89.605099999999993</v>
      </c>
      <c r="U360" s="7">
        <f>T360/C360</f>
        <v>89.605099999999993</v>
      </c>
      <c r="X360" s="117">
        <f>U360*1.8</f>
        <v>161.28917999999999</v>
      </c>
      <c r="Y360" s="17">
        <v>159</v>
      </c>
      <c r="Z360" s="17">
        <f>Y360*8</f>
        <v>1272</v>
      </c>
      <c r="AA360" s="17">
        <f>Y360*3.5</f>
        <v>556.5</v>
      </c>
      <c r="AB360" s="17">
        <f>Y360*0.9</f>
        <v>143.1</v>
      </c>
    </row>
    <row r="361" spans="1:28" s="17" customFormat="1" x14ac:dyDescent="0.25">
      <c r="E361" s="17" t="s">
        <v>1142</v>
      </c>
      <c r="G361" s="10">
        <f>+F361-O361/5</f>
        <v>0</v>
      </c>
      <c r="H361" s="11">
        <f>G361*7%</f>
        <v>0</v>
      </c>
      <c r="I361" s="11">
        <f>G361+H361</f>
        <v>0</v>
      </c>
      <c r="J361" s="13"/>
      <c r="K361" s="7">
        <f>I361*J361</f>
        <v>0</v>
      </c>
      <c r="L361" s="10" t="s">
        <v>30</v>
      </c>
      <c r="M361" s="13">
        <v>2</v>
      </c>
      <c r="N361" s="17">
        <v>0.05</v>
      </c>
      <c r="P361" s="13">
        <v>260</v>
      </c>
      <c r="Q361" s="9">
        <f>N361*P361</f>
        <v>13</v>
      </c>
      <c r="R361" s="7">
        <f>G361*13</f>
        <v>0</v>
      </c>
      <c r="S361" s="7">
        <f>+R361+Q361+K361</f>
        <v>13</v>
      </c>
      <c r="U361" s="7" t="e">
        <f>T361/B361</f>
        <v>#DIV/0!</v>
      </c>
      <c r="X361" s="117" t="e">
        <f>U361*1.8</f>
        <v>#DIV/0!</v>
      </c>
      <c r="Z361" s="17">
        <f>Y361*8</f>
        <v>0</v>
      </c>
      <c r="AA361" s="17">
        <f>Y361*3.5</f>
        <v>0</v>
      </c>
      <c r="AB361" s="17">
        <f>Y361*0.9</f>
        <v>0</v>
      </c>
    </row>
    <row r="363" spans="1:28" s="129" customFormat="1" x14ac:dyDescent="0.25">
      <c r="A363" s="129">
        <v>121</v>
      </c>
      <c r="B363" s="129">
        <v>14</v>
      </c>
      <c r="C363" s="129">
        <v>1</v>
      </c>
      <c r="D363" s="129" t="s">
        <v>616</v>
      </c>
      <c r="E363" s="129" t="s">
        <v>1280</v>
      </c>
      <c r="F363" s="129">
        <v>3.2</v>
      </c>
      <c r="G363" s="130">
        <f>+F363-O363/5</f>
        <v>2.3800000000000003</v>
      </c>
      <c r="H363" s="131">
        <f>G363*7%</f>
        <v>0.16660000000000003</v>
      </c>
      <c r="I363" s="131">
        <f>G363+H363</f>
        <v>2.5466000000000002</v>
      </c>
      <c r="J363" s="129">
        <v>27</v>
      </c>
      <c r="K363" s="132">
        <f>I363*J363</f>
        <v>68.758200000000002</v>
      </c>
      <c r="L363" s="130" t="s">
        <v>1139</v>
      </c>
      <c r="M363" s="129">
        <v>2</v>
      </c>
      <c r="N363" s="129">
        <v>4</v>
      </c>
      <c r="O363" s="133">
        <v>4.0999999999999996</v>
      </c>
      <c r="P363" s="133">
        <v>10</v>
      </c>
      <c r="Q363" s="134">
        <f>N363*P363</f>
        <v>40</v>
      </c>
      <c r="R363" s="132">
        <f>G363*13</f>
        <v>30.940000000000005</v>
      </c>
      <c r="S363" s="132">
        <f>+R363+Q363+K363</f>
        <v>139.69819999999999</v>
      </c>
      <c r="T363" s="132">
        <f>S363+S364</f>
        <v>158.19819999999999</v>
      </c>
      <c r="U363" s="132">
        <f>T363/C363</f>
        <v>158.19819999999999</v>
      </c>
      <c r="X363" s="135">
        <f>U363*1.8</f>
        <v>284.75675999999999</v>
      </c>
      <c r="Y363" s="129">
        <v>279</v>
      </c>
      <c r="Z363" s="129">
        <f>Y363*8</f>
        <v>2232</v>
      </c>
      <c r="AA363" s="129">
        <f>Y363*3.5</f>
        <v>976.5</v>
      </c>
      <c r="AB363" s="129">
        <f>Y363*0.9</f>
        <v>251.1</v>
      </c>
    </row>
    <row r="364" spans="1:28" s="17" customFormat="1" x14ac:dyDescent="0.25">
      <c r="E364" s="17" t="s">
        <v>1131</v>
      </c>
      <c r="G364" s="10">
        <f>+F364-O364/5</f>
        <v>0</v>
      </c>
      <c r="H364" s="11">
        <f>G364*7%</f>
        <v>0</v>
      </c>
      <c r="I364" s="11">
        <f>G364+H364</f>
        <v>0</v>
      </c>
      <c r="J364" s="13"/>
      <c r="K364" s="7">
        <f>I364*J364</f>
        <v>0</v>
      </c>
      <c r="L364" s="10" t="s">
        <v>30</v>
      </c>
      <c r="M364" s="13">
        <v>14</v>
      </c>
      <c r="N364" s="17">
        <v>0.1</v>
      </c>
      <c r="P364" s="13">
        <v>185</v>
      </c>
      <c r="Q364" s="9">
        <f>N364*P364</f>
        <v>18.5</v>
      </c>
      <c r="R364" s="7">
        <f>G364*13</f>
        <v>0</v>
      </c>
      <c r="S364" s="7">
        <f>+R364+Q364+K364</f>
        <v>18.5</v>
      </c>
      <c r="U364" s="7" t="e">
        <f>T364/B364</f>
        <v>#DIV/0!</v>
      </c>
      <c r="X364" s="117" t="e">
        <f>U364*1.8</f>
        <v>#DIV/0!</v>
      </c>
      <c r="Z364" s="17">
        <f>Y364*8</f>
        <v>0</v>
      </c>
      <c r="AA364" s="17">
        <f>Y364*3.5</f>
        <v>0</v>
      </c>
      <c r="AB364" s="17">
        <f>Y364*0.9</f>
        <v>0</v>
      </c>
    </row>
    <row r="366" spans="1:28" s="17" customFormat="1" x14ac:dyDescent="0.25">
      <c r="A366" s="17">
        <v>122</v>
      </c>
      <c r="B366" s="17">
        <v>14</v>
      </c>
      <c r="C366" s="17">
        <v>1</v>
      </c>
      <c r="D366" s="17" t="s">
        <v>616</v>
      </c>
      <c r="E366" s="17" t="s">
        <v>1281</v>
      </c>
      <c r="F366" s="17">
        <v>3.2</v>
      </c>
      <c r="G366" s="10">
        <f>+F366-O366/5</f>
        <v>2.3800000000000003</v>
      </c>
      <c r="H366" s="11">
        <f>G366*7%</f>
        <v>0.16660000000000003</v>
      </c>
      <c r="I366" s="11">
        <f>G366+H366</f>
        <v>2.5466000000000002</v>
      </c>
      <c r="J366" s="17">
        <v>27</v>
      </c>
      <c r="K366" s="7">
        <f>I366*J366</f>
        <v>68.758200000000002</v>
      </c>
      <c r="L366" s="10" t="s">
        <v>1138</v>
      </c>
      <c r="M366" s="17">
        <v>2</v>
      </c>
      <c r="N366" s="17">
        <v>4</v>
      </c>
      <c r="O366" s="13">
        <v>4.0999999999999996</v>
      </c>
      <c r="P366" s="13">
        <v>10</v>
      </c>
      <c r="Q366" s="9">
        <f>N366*P366</f>
        <v>40</v>
      </c>
      <c r="R366" s="7">
        <f>G366*13</f>
        <v>30.940000000000005</v>
      </c>
      <c r="S366" s="7">
        <f>+R366+Q366+K366</f>
        <v>139.69819999999999</v>
      </c>
      <c r="T366" s="7">
        <f>S366+S367</f>
        <v>158.19819999999999</v>
      </c>
      <c r="U366" s="7">
        <f>T366/C366</f>
        <v>158.19819999999999</v>
      </c>
      <c r="X366" s="117">
        <f>U366*1.8</f>
        <v>284.75675999999999</v>
      </c>
      <c r="Y366" s="17">
        <v>279</v>
      </c>
      <c r="Z366" s="17">
        <f>Y366*8</f>
        <v>2232</v>
      </c>
      <c r="AA366" s="17">
        <f>Y366*3.5</f>
        <v>976.5</v>
      </c>
      <c r="AB366" s="17">
        <f>Y366*0.9</f>
        <v>251.1</v>
      </c>
    </row>
    <row r="367" spans="1:28" s="17" customFormat="1" x14ac:dyDescent="0.25">
      <c r="E367" s="17" t="s">
        <v>1132</v>
      </c>
      <c r="G367" s="10">
        <f>+F367-O367/5</f>
        <v>0</v>
      </c>
      <c r="H367" s="11">
        <f>G367*7%</f>
        <v>0</v>
      </c>
      <c r="I367" s="11">
        <f>G367+H367</f>
        <v>0</v>
      </c>
      <c r="J367" s="13"/>
      <c r="K367" s="7">
        <f>I367*J367</f>
        <v>0</v>
      </c>
      <c r="L367" s="10" t="s">
        <v>30</v>
      </c>
      <c r="M367" s="13">
        <v>14</v>
      </c>
      <c r="N367" s="17">
        <v>0.1</v>
      </c>
      <c r="P367" s="13">
        <v>185</v>
      </c>
      <c r="Q367" s="9">
        <f>N367*P367</f>
        <v>18.5</v>
      </c>
      <c r="R367" s="7">
        <f>G367*13</f>
        <v>0</v>
      </c>
      <c r="S367" s="7">
        <f>+R367+Q367+K367</f>
        <v>18.5</v>
      </c>
      <c r="U367" s="7" t="e">
        <f>T367/B367</f>
        <v>#DIV/0!</v>
      </c>
      <c r="X367" s="117" t="e">
        <f>U367*1.8</f>
        <v>#DIV/0!</v>
      </c>
      <c r="Z367" s="17">
        <f>Y367*8</f>
        <v>0</v>
      </c>
      <c r="AA367" s="17">
        <f>Y367*3.5</f>
        <v>0</v>
      </c>
      <c r="AB367" s="17">
        <f>Y367*0.9</f>
        <v>0</v>
      </c>
    </row>
    <row r="369" spans="1:28" s="17" customFormat="1" x14ac:dyDescent="0.25">
      <c r="A369" s="17">
        <v>123</v>
      </c>
      <c r="B369" s="17">
        <v>14</v>
      </c>
      <c r="C369" s="17">
        <v>1</v>
      </c>
      <c r="D369" s="17" t="s">
        <v>616</v>
      </c>
      <c r="E369" s="17" t="s">
        <v>1282</v>
      </c>
      <c r="F369" s="17">
        <v>3.2</v>
      </c>
      <c r="G369" s="10">
        <f>+F369-O369/5</f>
        <v>2.3800000000000003</v>
      </c>
      <c r="H369" s="11">
        <f>G369*7%</f>
        <v>0.16660000000000003</v>
      </c>
      <c r="I369" s="11">
        <f>G369+H369</f>
        <v>2.5466000000000002</v>
      </c>
      <c r="J369" s="17">
        <v>27</v>
      </c>
      <c r="K369" s="7">
        <f>I369*J369</f>
        <v>68.758200000000002</v>
      </c>
      <c r="L369" s="10" t="s">
        <v>893</v>
      </c>
      <c r="M369" s="17">
        <v>2</v>
      </c>
      <c r="N369" s="17">
        <v>4</v>
      </c>
      <c r="O369" s="13">
        <v>4.0999999999999996</v>
      </c>
      <c r="P369" s="13">
        <v>10</v>
      </c>
      <c r="Q369" s="9">
        <f>N369*P369</f>
        <v>40</v>
      </c>
      <c r="R369" s="7">
        <f>G369*13</f>
        <v>30.940000000000005</v>
      </c>
      <c r="S369" s="7">
        <f>+R369+Q369+K369</f>
        <v>139.69819999999999</v>
      </c>
      <c r="T369" s="7">
        <f>S369+S370</f>
        <v>158.19819999999999</v>
      </c>
      <c r="U369" s="7">
        <f>T369/C369</f>
        <v>158.19819999999999</v>
      </c>
      <c r="X369" s="117">
        <f>U369*1.8</f>
        <v>284.75675999999999</v>
      </c>
      <c r="Y369" s="17">
        <v>279</v>
      </c>
      <c r="Z369" s="17">
        <f>Y369*8</f>
        <v>2232</v>
      </c>
      <c r="AA369" s="17">
        <f>Y369*3.5</f>
        <v>976.5</v>
      </c>
      <c r="AB369" s="17">
        <f>Y369*0.9</f>
        <v>251.1</v>
      </c>
    </row>
    <row r="370" spans="1:28" s="17" customFormat="1" x14ac:dyDescent="0.25">
      <c r="E370" s="17" t="s">
        <v>1137</v>
      </c>
      <c r="G370" s="10">
        <f>+F370-O370/5</f>
        <v>0</v>
      </c>
      <c r="H370" s="11">
        <f>G370*7%</f>
        <v>0</v>
      </c>
      <c r="I370" s="11">
        <f>G370+H370</f>
        <v>0</v>
      </c>
      <c r="J370" s="13"/>
      <c r="K370" s="7">
        <f>I370*J370</f>
        <v>0</v>
      </c>
      <c r="L370" s="10" t="s">
        <v>30</v>
      </c>
      <c r="M370" s="13">
        <v>14</v>
      </c>
      <c r="N370" s="17">
        <v>0.1</v>
      </c>
      <c r="P370" s="13">
        <v>185</v>
      </c>
      <c r="Q370" s="9">
        <f>N370*P370</f>
        <v>18.5</v>
      </c>
      <c r="R370" s="7">
        <f>G370*13</f>
        <v>0</v>
      </c>
      <c r="S370" s="7">
        <f>+R370+Q370+K370</f>
        <v>18.5</v>
      </c>
      <c r="U370" s="7" t="e">
        <f>T370/B370</f>
        <v>#DIV/0!</v>
      </c>
      <c r="X370" s="117" t="e">
        <f>U370*1.8</f>
        <v>#DIV/0!</v>
      </c>
      <c r="Z370" s="17">
        <f>Y370*8</f>
        <v>0</v>
      </c>
      <c r="AA370" s="17">
        <f>Y370*3.5</f>
        <v>0</v>
      </c>
      <c r="AB370" s="17">
        <f>Y370*0.9</f>
        <v>0</v>
      </c>
    </row>
    <row r="372" spans="1:28" s="17" customFormat="1" x14ac:dyDescent="0.25">
      <c r="A372" s="17">
        <v>124</v>
      </c>
      <c r="B372" s="17">
        <v>14</v>
      </c>
      <c r="C372" s="17">
        <v>1</v>
      </c>
      <c r="D372" s="17" t="s">
        <v>616</v>
      </c>
      <c r="E372" s="17" t="s">
        <v>1283</v>
      </c>
      <c r="F372" s="17">
        <v>3.2</v>
      </c>
      <c r="G372" s="10">
        <f>+F372-O372/5</f>
        <v>2.3800000000000003</v>
      </c>
      <c r="H372" s="11">
        <f>G372*7%</f>
        <v>0.16660000000000003</v>
      </c>
      <c r="I372" s="11">
        <f>G372+H372</f>
        <v>2.5466000000000002</v>
      </c>
      <c r="J372" s="17">
        <v>27</v>
      </c>
      <c r="K372" s="7">
        <f>I372*J372</f>
        <v>68.758200000000002</v>
      </c>
      <c r="L372" s="10" t="s">
        <v>1140</v>
      </c>
      <c r="M372" s="17">
        <v>2</v>
      </c>
      <c r="N372" s="17">
        <v>4</v>
      </c>
      <c r="O372" s="13">
        <v>4.0999999999999996</v>
      </c>
      <c r="P372" s="13">
        <v>10</v>
      </c>
      <c r="Q372" s="9">
        <f>N372*P372</f>
        <v>40</v>
      </c>
      <c r="R372" s="7">
        <f>G372*13</f>
        <v>30.940000000000005</v>
      </c>
      <c r="S372" s="7">
        <f>+R372+Q372+K372</f>
        <v>139.69819999999999</v>
      </c>
      <c r="T372" s="7">
        <f>S372+S373</f>
        <v>158.19819999999999</v>
      </c>
      <c r="U372" s="7">
        <f>T372/C372</f>
        <v>158.19819999999999</v>
      </c>
      <c r="X372" s="117">
        <f>U372*1.8</f>
        <v>284.75675999999999</v>
      </c>
      <c r="Y372" s="17">
        <v>279</v>
      </c>
      <c r="Z372" s="17">
        <f>Y372*8</f>
        <v>2232</v>
      </c>
      <c r="AA372" s="17">
        <f>Y372*3.5</f>
        <v>976.5</v>
      </c>
      <c r="AB372" s="17">
        <f>Y372*0.9</f>
        <v>251.1</v>
      </c>
    </row>
    <row r="373" spans="1:28" s="17" customFormat="1" x14ac:dyDescent="0.25">
      <c r="E373" s="17" t="s">
        <v>1135</v>
      </c>
      <c r="G373" s="10">
        <f>+F373-O373/5</f>
        <v>0</v>
      </c>
      <c r="H373" s="11">
        <f>G373*7%</f>
        <v>0</v>
      </c>
      <c r="I373" s="11">
        <f>G373+H373</f>
        <v>0</v>
      </c>
      <c r="J373" s="13"/>
      <c r="K373" s="7">
        <f>I373*J373</f>
        <v>0</v>
      </c>
      <c r="L373" s="10" t="s">
        <v>30</v>
      </c>
      <c r="M373" s="13">
        <v>14</v>
      </c>
      <c r="N373" s="17">
        <v>0.1</v>
      </c>
      <c r="P373" s="13">
        <v>185</v>
      </c>
      <c r="Q373" s="9">
        <f>N373*P373</f>
        <v>18.5</v>
      </c>
      <c r="R373" s="7">
        <f>G373*13</f>
        <v>0</v>
      </c>
      <c r="S373" s="7">
        <f>+R373+Q373+K373</f>
        <v>18.5</v>
      </c>
      <c r="U373" s="7" t="e">
        <f>T373/B373</f>
        <v>#DIV/0!</v>
      </c>
      <c r="X373" s="117" t="e">
        <f>U373*1.8</f>
        <v>#DIV/0!</v>
      </c>
      <c r="Z373" s="17">
        <f>Y373*8</f>
        <v>0</v>
      </c>
      <c r="AA373" s="17">
        <f>Y373*3.5</f>
        <v>0</v>
      </c>
      <c r="AB373" s="17">
        <f>Y373*0.9</f>
        <v>0</v>
      </c>
    </row>
    <row r="375" spans="1:28" s="17" customFormat="1" x14ac:dyDescent="0.25">
      <c r="A375" s="17">
        <v>125</v>
      </c>
      <c r="B375" s="17">
        <v>14</v>
      </c>
      <c r="C375" s="17">
        <v>1</v>
      </c>
      <c r="D375" s="17" t="s">
        <v>616</v>
      </c>
      <c r="E375" s="17" t="s">
        <v>1284</v>
      </c>
      <c r="F375" s="17">
        <v>3.2</v>
      </c>
      <c r="G375" s="10">
        <f>+F375-O375/5</f>
        <v>2.3800000000000003</v>
      </c>
      <c r="H375" s="11">
        <f>G375*7%</f>
        <v>0.16660000000000003</v>
      </c>
      <c r="I375" s="11">
        <f>G375+H375</f>
        <v>2.5466000000000002</v>
      </c>
      <c r="J375" s="17">
        <v>27</v>
      </c>
      <c r="K375" s="7">
        <f>I375*J375</f>
        <v>68.758200000000002</v>
      </c>
      <c r="L375" s="10" t="s">
        <v>1143</v>
      </c>
      <c r="M375" s="17">
        <v>2</v>
      </c>
      <c r="N375" s="17">
        <v>4</v>
      </c>
      <c r="O375" s="13">
        <v>4.0999999999999996</v>
      </c>
      <c r="P375" s="13">
        <v>10</v>
      </c>
      <c r="Q375" s="9">
        <f>N375*P375</f>
        <v>40</v>
      </c>
      <c r="R375" s="7">
        <f>G375*13</f>
        <v>30.940000000000005</v>
      </c>
      <c r="S375" s="7">
        <f>+R375+Q375+K375</f>
        <v>139.69819999999999</v>
      </c>
      <c r="T375" s="7">
        <f>S375+S376</f>
        <v>158.19819999999999</v>
      </c>
      <c r="U375" s="7">
        <f>T375/C375</f>
        <v>158.19819999999999</v>
      </c>
      <c r="X375" s="117">
        <f>U375*1.8</f>
        <v>284.75675999999999</v>
      </c>
      <c r="Y375" s="17">
        <v>279</v>
      </c>
      <c r="Z375" s="17">
        <f>Y375*8</f>
        <v>2232</v>
      </c>
      <c r="AA375" s="17">
        <f>Y375*3.5</f>
        <v>976.5</v>
      </c>
      <c r="AB375" s="17">
        <f>Y375*0.9</f>
        <v>251.1</v>
      </c>
    </row>
    <row r="376" spans="1:28" s="17" customFormat="1" x14ac:dyDescent="0.25">
      <c r="E376" s="17" t="s">
        <v>1142</v>
      </c>
      <c r="G376" s="10">
        <f>+F376-O376/5</f>
        <v>0</v>
      </c>
      <c r="H376" s="11">
        <f>G376*7%</f>
        <v>0</v>
      </c>
      <c r="I376" s="11">
        <f>G376+H376</f>
        <v>0</v>
      </c>
      <c r="J376" s="13"/>
      <c r="K376" s="7">
        <f>I376*J376</f>
        <v>0</v>
      </c>
      <c r="L376" s="10" t="s">
        <v>30</v>
      </c>
      <c r="M376" s="13">
        <v>14</v>
      </c>
      <c r="N376" s="17">
        <v>0.1</v>
      </c>
      <c r="P376" s="13">
        <v>185</v>
      </c>
      <c r="Q376" s="9">
        <f>N376*P376</f>
        <v>18.5</v>
      </c>
      <c r="R376" s="7">
        <f>G376*13</f>
        <v>0</v>
      </c>
      <c r="S376" s="7">
        <f>+R376+Q376+K376</f>
        <v>18.5</v>
      </c>
      <c r="U376" s="7" t="e">
        <f>T376/B376</f>
        <v>#DIV/0!</v>
      </c>
      <c r="X376" s="117" t="e">
        <f>U376*1.8</f>
        <v>#DIV/0!</v>
      </c>
      <c r="Z376" s="17">
        <f>Y376*8</f>
        <v>0</v>
      </c>
      <c r="AA376" s="17">
        <f>Y376*3.5</f>
        <v>0</v>
      </c>
      <c r="AB376" s="17">
        <f>Y376*0.9</f>
        <v>0</v>
      </c>
    </row>
    <row r="378" spans="1:28" s="129" customFormat="1" x14ac:dyDescent="0.25">
      <c r="A378" s="129">
        <v>126</v>
      </c>
      <c r="B378" s="129">
        <v>14</v>
      </c>
      <c r="C378" s="129">
        <v>1</v>
      </c>
      <c r="D378" s="129" t="s">
        <v>616</v>
      </c>
      <c r="E378" s="136" t="s">
        <v>1285</v>
      </c>
      <c r="F378" s="129">
        <v>1.5</v>
      </c>
      <c r="G378" s="130">
        <f>+F378-O378/5</f>
        <v>1.39</v>
      </c>
      <c r="H378" s="131">
        <f>G378*7%</f>
        <v>9.7299999999999998E-2</v>
      </c>
      <c r="I378" s="131">
        <f>G378+H378</f>
        <v>1.4872999999999998</v>
      </c>
      <c r="J378" s="129">
        <v>27</v>
      </c>
      <c r="K378" s="132">
        <f>I378*J378</f>
        <v>40.157099999999993</v>
      </c>
      <c r="L378" s="130" t="s">
        <v>1139</v>
      </c>
      <c r="M378" s="129">
        <v>2</v>
      </c>
      <c r="N378" s="129">
        <v>0.45</v>
      </c>
      <c r="O378" s="133">
        <v>0.55000000000000004</v>
      </c>
      <c r="P378" s="133">
        <v>10</v>
      </c>
      <c r="Q378" s="134">
        <f>N378*P378</f>
        <v>4.5</v>
      </c>
      <c r="R378" s="132">
        <f>G378*13</f>
        <v>18.07</v>
      </c>
      <c r="S378" s="132">
        <f>+R378+Q378+K378</f>
        <v>62.727099999999993</v>
      </c>
      <c r="T378" s="132">
        <f>S378+S379</f>
        <v>74.727099999999993</v>
      </c>
      <c r="U378" s="132">
        <f>T378/C378</f>
        <v>74.727099999999993</v>
      </c>
      <c r="X378" s="135">
        <f>U378*1.8</f>
        <v>134.50878</v>
      </c>
      <c r="Y378" s="129">
        <v>129</v>
      </c>
      <c r="Z378" s="129">
        <f>Y378*8</f>
        <v>1032</v>
      </c>
      <c r="AA378" s="129">
        <f>Y378*3.5</f>
        <v>451.5</v>
      </c>
      <c r="AB378" s="129">
        <f>Y378*0.9</f>
        <v>116.10000000000001</v>
      </c>
    </row>
    <row r="379" spans="1:28" s="17" customFormat="1" x14ac:dyDescent="0.25">
      <c r="E379" s="17" t="s">
        <v>1131</v>
      </c>
      <c r="G379" s="10">
        <f>+F379-O379/5</f>
        <v>0</v>
      </c>
      <c r="H379" s="11">
        <f>G379*7%</f>
        <v>0</v>
      </c>
      <c r="I379" s="11">
        <f>G379+H379</f>
        <v>0</v>
      </c>
      <c r="J379" s="13"/>
      <c r="K379" s="7">
        <f>I379*J379</f>
        <v>0</v>
      </c>
      <c r="L379" s="10" t="s">
        <v>30</v>
      </c>
      <c r="M379" s="13">
        <v>28</v>
      </c>
      <c r="N379" s="17">
        <v>0.1</v>
      </c>
      <c r="P379" s="13">
        <v>120</v>
      </c>
      <c r="Q379" s="9">
        <f>N379*P379</f>
        <v>12</v>
      </c>
      <c r="R379" s="7">
        <f>G379*13</f>
        <v>0</v>
      </c>
      <c r="S379" s="7">
        <f>+R379+Q379+K379</f>
        <v>12</v>
      </c>
      <c r="U379" s="7" t="e">
        <f>T379/B379</f>
        <v>#DIV/0!</v>
      </c>
      <c r="X379" s="117" t="e">
        <f>U379*1.8</f>
        <v>#DIV/0!</v>
      </c>
      <c r="Z379" s="17">
        <f>Y379*8</f>
        <v>0</v>
      </c>
      <c r="AA379" s="17">
        <f>Y379*3.5</f>
        <v>0</v>
      </c>
      <c r="AB379" s="17">
        <f>Y379*0.9</f>
        <v>0</v>
      </c>
    </row>
    <row r="381" spans="1:28" s="17" customFormat="1" x14ac:dyDescent="0.25">
      <c r="A381" s="17">
        <v>127</v>
      </c>
      <c r="B381" s="17">
        <v>14</v>
      </c>
      <c r="C381" s="17">
        <v>1</v>
      </c>
      <c r="D381" s="17" t="s">
        <v>616</v>
      </c>
      <c r="E381" s="136" t="s">
        <v>1286</v>
      </c>
      <c r="F381" s="17">
        <v>1.5</v>
      </c>
      <c r="G381" s="10">
        <f>+F381-O381/5</f>
        <v>1.39</v>
      </c>
      <c r="H381" s="11">
        <f>G381*7%</f>
        <v>9.7299999999999998E-2</v>
      </c>
      <c r="I381" s="11">
        <f>G381+H381</f>
        <v>1.4872999999999998</v>
      </c>
      <c r="J381" s="17">
        <v>27</v>
      </c>
      <c r="K381" s="7">
        <f>I381*J381</f>
        <v>40.157099999999993</v>
      </c>
      <c r="L381" s="10" t="s">
        <v>1138</v>
      </c>
      <c r="M381" s="17">
        <v>2</v>
      </c>
      <c r="N381" s="17">
        <v>0.45</v>
      </c>
      <c r="O381" s="13">
        <v>0.55000000000000004</v>
      </c>
      <c r="P381" s="13">
        <v>10</v>
      </c>
      <c r="Q381" s="9">
        <f>N381*P381</f>
        <v>4.5</v>
      </c>
      <c r="R381" s="7">
        <f>G381*13</f>
        <v>18.07</v>
      </c>
      <c r="S381" s="7">
        <f>+R381+Q381+K381</f>
        <v>62.727099999999993</v>
      </c>
      <c r="T381" s="7">
        <f>S381+S382</f>
        <v>74.727099999999993</v>
      </c>
      <c r="U381" s="7">
        <f>T381/C381</f>
        <v>74.727099999999993</v>
      </c>
      <c r="X381" s="117">
        <f>U381*1.8</f>
        <v>134.50878</v>
      </c>
      <c r="Y381" s="17">
        <v>129</v>
      </c>
      <c r="Z381" s="17">
        <f>Y381*8</f>
        <v>1032</v>
      </c>
      <c r="AA381" s="17">
        <f>Y381*3.5</f>
        <v>451.5</v>
      </c>
      <c r="AB381" s="17">
        <f>Y381*0.9</f>
        <v>116.10000000000001</v>
      </c>
    </row>
    <row r="382" spans="1:28" s="17" customFormat="1" x14ac:dyDescent="0.25">
      <c r="E382" s="17" t="s">
        <v>1132</v>
      </c>
      <c r="G382" s="10">
        <f>+F382-O382/5</f>
        <v>0</v>
      </c>
      <c r="H382" s="11">
        <f>G382*7%</f>
        <v>0</v>
      </c>
      <c r="I382" s="11">
        <f>G382+H382</f>
        <v>0</v>
      </c>
      <c r="J382" s="13"/>
      <c r="K382" s="7">
        <f>I382*J382</f>
        <v>0</v>
      </c>
      <c r="L382" s="10" t="s">
        <v>30</v>
      </c>
      <c r="M382" s="13">
        <v>28</v>
      </c>
      <c r="N382" s="17">
        <v>0.1</v>
      </c>
      <c r="P382" s="13">
        <v>120</v>
      </c>
      <c r="Q382" s="9">
        <f>N382*P382</f>
        <v>12</v>
      </c>
      <c r="R382" s="7">
        <f>G382*13</f>
        <v>0</v>
      </c>
      <c r="S382" s="7">
        <f>+R382+Q382+K382</f>
        <v>12</v>
      </c>
      <c r="U382" s="7" t="e">
        <f>T382/B382</f>
        <v>#DIV/0!</v>
      </c>
      <c r="X382" s="117" t="e">
        <f>U382*1.8</f>
        <v>#DIV/0!</v>
      </c>
      <c r="Z382" s="17">
        <f>Y382*8</f>
        <v>0</v>
      </c>
      <c r="AA382" s="17">
        <f>Y382*3.5</f>
        <v>0</v>
      </c>
      <c r="AB382" s="17">
        <f>Y382*0.9</f>
        <v>0</v>
      </c>
    </row>
    <row r="384" spans="1:28" s="17" customFormat="1" x14ac:dyDescent="0.25">
      <c r="A384" s="17">
        <v>128</v>
      </c>
      <c r="B384" s="17">
        <v>14</v>
      </c>
      <c r="C384" s="17">
        <v>1</v>
      </c>
      <c r="D384" s="17" t="s">
        <v>616</v>
      </c>
      <c r="E384" s="136" t="s">
        <v>1287</v>
      </c>
      <c r="F384" s="17">
        <v>1.5</v>
      </c>
      <c r="G384" s="10">
        <f>+F384-O384/5</f>
        <v>1.39</v>
      </c>
      <c r="H384" s="11">
        <f>G384*7%</f>
        <v>9.7299999999999998E-2</v>
      </c>
      <c r="I384" s="11">
        <f>G384+H384</f>
        <v>1.4872999999999998</v>
      </c>
      <c r="J384" s="17">
        <v>27</v>
      </c>
      <c r="K384" s="7">
        <f>I384*J384</f>
        <v>40.157099999999993</v>
      </c>
      <c r="L384" s="10" t="s">
        <v>893</v>
      </c>
      <c r="M384" s="17">
        <v>2</v>
      </c>
      <c r="N384" s="17">
        <v>0.45</v>
      </c>
      <c r="O384" s="13">
        <v>0.55000000000000004</v>
      </c>
      <c r="P384" s="13">
        <v>10</v>
      </c>
      <c r="Q384" s="9">
        <f>N384*P384</f>
        <v>4.5</v>
      </c>
      <c r="R384" s="7">
        <f>G384*13</f>
        <v>18.07</v>
      </c>
      <c r="S384" s="7">
        <f>+R384+Q384+K384</f>
        <v>62.727099999999993</v>
      </c>
      <c r="T384" s="7">
        <f>S384+S385</f>
        <v>74.727099999999993</v>
      </c>
      <c r="U384" s="7">
        <f>T384/C384</f>
        <v>74.727099999999993</v>
      </c>
      <c r="X384" s="117">
        <f>U384*1.8</f>
        <v>134.50878</v>
      </c>
      <c r="Y384" s="17">
        <v>129</v>
      </c>
      <c r="Z384" s="17">
        <f>Y384*8</f>
        <v>1032</v>
      </c>
      <c r="AA384" s="17">
        <f>Y384*3.5</f>
        <v>451.5</v>
      </c>
      <c r="AB384" s="17">
        <f>Y384*0.9</f>
        <v>116.10000000000001</v>
      </c>
    </row>
    <row r="385" spans="1:28" s="17" customFormat="1" x14ac:dyDescent="0.25">
      <c r="E385" s="17" t="s">
        <v>1137</v>
      </c>
      <c r="G385" s="10">
        <f>+F385-O385/5</f>
        <v>0</v>
      </c>
      <c r="H385" s="11">
        <f>G385*7%</f>
        <v>0</v>
      </c>
      <c r="I385" s="11">
        <f>G385+H385</f>
        <v>0</v>
      </c>
      <c r="J385" s="13"/>
      <c r="K385" s="7">
        <f>I385*J385</f>
        <v>0</v>
      </c>
      <c r="L385" s="10" t="s">
        <v>30</v>
      </c>
      <c r="M385" s="13">
        <v>28</v>
      </c>
      <c r="N385" s="17">
        <v>0.1</v>
      </c>
      <c r="P385" s="13">
        <v>120</v>
      </c>
      <c r="Q385" s="9">
        <f>N385*P385</f>
        <v>12</v>
      </c>
      <c r="R385" s="7">
        <f>G385*13</f>
        <v>0</v>
      </c>
      <c r="S385" s="7">
        <f>+R385+Q385+K385</f>
        <v>12</v>
      </c>
      <c r="U385" s="7" t="e">
        <f>T385/B385</f>
        <v>#DIV/0!</v>
      </c>
      <c r="X385" s="117" t="e">
        <f>U385*1.8</f>
        <v>#DIV/0!</v>
      </c>
      <c r="Z385" s="17">
        <f>Y385*8</f>
        <v>0</v>
      </c>
      <c r="AA385" s="17">
        <f>Y385*3.5</f>
        <v>0</v>
      </c>
      <c r="AB385" s="17">
        <f>Y385*0.9</f>
        <v>0</v>
      </c>
    </row>
    <row r="387" spans="1:28" s="17" customFormat="1" x14ac:dyDescent="0.25">
      <c r="A387" s="17">
        <v>129</v>
      </c>
      <c r="B387" s="17">
        <v>14</v>
      </c>
      <c r="C387" s="17">
        <v>1</v>
      </c>
      <c r="D387" s="17" t="s">
        <v>616</v>
      </c>
      <c r="E387" s="136" t="s">
        <v>1288</v>
      </c>
      <c r="F387" s="17">
        <v>1.5</v>
      </c>
      <c r="G387" s="10">
        <f>+F387-O387/5</f>
        <v>1.39</v>
      </c>
      <c r="H387" s="11">
        <f>G387*7%</f>
        <v>9.7299999999999998E-2</v>
      </c>
      <c r="I387" s="11">
        <f>G387+H387</f>
        <v>1.4872999999999998</v>
      </c>
      <c r="J387" s="17">
        <v>27</v>
      </c>
      <c r="K387" s="7">
        <f>I387*J387</f>
        <v>40.157099999999993</v>
      </c>
      <c r="L387" s="10" t="s">
        <v>1140</v>
      </c>
      <c r="M387" s="17">
        <v>2</v>
      </c>
      <c r="N387" s="17">
        <v>0.45</v>
      </c>
      <c r="O387" s="13">
        <v>0.55000000000000004</v>
      </c>
      <c r="P387" s="13">
        <v>10</v>
      </c>
      <c r="Q387" s="9">
        <f>N387*P387</f>
        <v>4.5</v>
      </c>
      <c r="R387" s="7">
        <f>G387*13</f>
        <v>18.07</v>
      </c>
      <c r="S387" s="7">
        <f>+R387+Q387+K387</f>
        <v>62.727099999999993</v>
      </c>
      <c r="T387" s="7">
        <f>S387+S388</f>
        <v>74.727099999999993</v>
      </c>
      <c r="U387" s="7">
        <f>T387/C387</f>
        <v>74.727099999999993</v>
      </c>
      <c r="X387" s="117">
        <f>U387*1.8</f>
        <v>134.50878</v>
      </c>
      <c r="Y387" s="17">
        <v>129</v>
      </c>
      <c r="Z387" s="17">
        <f>Y387*8</f>
        <v>1032</v>
      </c>
      <c r="AA387" s="17">
        <f>Y387*3.5</f>
        <v>451.5</v>
      </c>
      <c r="AB387" s="17">
        <f>Y387*0.9</f>
        <v>116.10000000000001</v>
      </c>
    </row>
    <row r="388" spans="1:28" s="17" customFormat="1" x14ac:dyDescent="0.25">
      <c r="E388" s="17" t="s">
        <v>1135</v>
      </c>
      <c r="G388" s="10">
        <f>+F388-O388/5</f>
        <v>0</v>
      </c>
      <c r="H388" s="11">
        <f>G388*7%</f>
        <v>0</v>
      </c>
      <c r="I388" s="11">
        <f>G388+H388</f>
        <v>0</v>
      </c>
      <c r="J388" s="13"/>
      <c r="K388" s="7">
        <f>I388*J388</f>
        <v>0</v>
      </c>
      <c r="L388" s="10" t="s">
        <v>30</v>
      </c>
      <c r="M388" s="13">
        <v>28</v>
      </c>
      <c r="N388" s="17">
        <v>0.1</v>
      </c>
      <c r="P388" s="13">
        <v>120</v>
      </c>
      <c r="Q388" s="9">
        <f>N388*P388</f>
        <v>12</v>
      </c>
      <c r="R388" s="7">
        <f>G388*13</f>
        <v>0</v>
      </c>
      <c r="S388" s="7">
        <f>+R388+Q388+K388</f>
        <v>12</v>
      </c>
      <c r="U388" s="7" t="e">
        <f>T388/B388</f>
        <v>#DIV/0!</v>
      </c>
      <c r="X388" s="117" t="e">
        <f>U388*1.8</f>
        <v>#DIV/0!</v>
      </c>
      <c r="Z388" s="17">
        <f>Y388*8</f>
        <v>0</v>
      </c>
      <c r="AA388" s="17">
        <f>Y388*3.5</f>
        <v>0</v>
      </c>
      <c r="AB388" s="17">
        <f>Y388*0.9</f>
        <v>0</v>
      </c>
    </row>
    <row r="390" spans="1:28" s="17" customFormat="1" x14ac:dyDescent="0.25">
      <c r="A390" s="17">
        <v>130</v>
      </c>
      <c r="B390" s="17">
        <v>14</v>
      </c>
      <c r="C390" s="17">
        <v>1</v>
      </c>
      <c r="D390" s="17" t="s">
        <v>616</v>
      </c>
      <c r="E390" s="136" t="s">
        <v>1289</v>
      </c>
      <c r="F390" s="17">
        <v>1.5</v>
      </c>
      <c r="G390" s="10">
        <f>+F390-O390/5</f>
        <v>1.39</v>
      </c>
      <c r="H390" s="11">
        <f>G390*7%</f>
        <v>9.7299999999999998E-2</v>
      </c>
      <c r="I390" s="11">
        <f>G390+H390</f>
        <v>1.4872999999999998</v>
      </c>
      <c r="J390" s="17">
        <v>27</v>
      </c>
      <c r="K390" s="7">
        <f>I390*J390</f>
        <v>40.157099999999993</v>
      </c>
      <c r="L390" s="10" t="s">
        <v>1143</v>
      </c>
      <c r="M390" s="17">
        <v>2</v>
      </c>
      <c r="N390" s="17">
        <v>0.45</v>
      </c>
      <c r="O390" s="13">
        <v>0.55000000000000004</v>
      </c>
      <c r="P390" s="13">
        <v>10</v>
      </c>
      <c r="Q390" s="9">
        <f>N390*P390</f>
        <v>4.5</v>
      </c>
      <c r="R390" s="7">
        <f>G390*13</f>
        <v>18.07</v>
      </c>
      <c r="S390" s="7">
        <f>+R390+Q390+K390</f>
        <v>62.727099999999993</v>
      </c>
      <c r="T390" s="7">
        <f>S390+S391</f>
        <v>74.727099999999993</v>
      </c>
      <c r="U390" s="7">
        <f>T390/C390</f>
        <v>74.727099999999993</v>
      </c>
      <c r="X390" s="117">
        <f>U390*1.8</f>
        <v>134.50878</v>
      </c>
      <c r="Y390" s="17">
        <v>129</v>
      </c>
      <c r="Z390" s="17">
        <f>Y390*8</f>
        <v>1032</v>
      </c>
      <c r="AA390" s="17">
        <f>Y390*3.5</f>
        <v>451.5</v>
      </c>
      <c r="AB390" s="17">
        <f>Y390*0.9</f>
        <v>116.10000000000001</v>
      </c>
    </row>
    <row r="391" spans="1:28" s="17" customFormat="1" x14ac:dyDescent="0.25">
      <c r="E391" s="17" t="s">
        <v>1142</v>
      </c>
      <c r="G391" s="10">
        <f>+F391-O391/5</f>
        <v>0</v>
      </c>
      <c r="H391" s="11">
        <f>G391*7%</f>
        <v>0</v>
      </c>
      <c r="I391" s="11">
        <f>G391+H391</f>
        <v>0</v>
      </c>
      <c r="J391" s="13"/>
      <c r="K391" s="7">
        <f>I391*J391</f>
        <v>0</v>
      </c>
      <c r="L391" s="10" t="s">
        <v>30</v>
      </c>
      <c r="M391" s="13">
        <v>28</v>
      </c>
      <c r="N391" s="17">
        <v>0.1</v>
      </c>
      <c r="P391" s="13">
        <v>120</v>
      </c>
      <c r="Q391" s="9">
        <f>N391*P391</f>
        <v>12</v>
      </c>
      <c r="R391" s="7">
        <f>G391*13</f>
        <v>0</v>
      </c>
      <c r="S391" s="7">
        <f>+R391+Q391+K391</f>
        <v>12</v>
      </c>
      <c r="U391" s="7" t="e">
        <f>T391/B391</f>
        <v>#DIV/0!</v>
      </c>
      <c r="X391" s="117" t="e">
        <f>U391*1.8</f>
        <v>#DIV/0!</v>
      </c>
      <c r="Z391" s="17">
        <f>Y391*8</f>
        <v>0</v>
      </c>
      <c r="AA391" s="17">
        <f>Y391*3.5</f>
        <v>0</v>
      </c>
      <c r="AB391" s="17">
        <f>Y391*0.9</f>
        <v>0</v>
      </c>
    </row>
    <row r="393" spans="1:28" s="129" customFormat="1" x14ac:dyDescent="0.25">
      <c r="A393" s="129">
        <v>131</v>
      </c>
      <c r="B393" s="129">
        <v>14</v>
      </c>
      <c r="C393" s="129">
        <v>1</v>
      </c>
      <c r="D393" s="129" t="s">
        <v>616</v>
      </c>
      <c r="E393" s="136" t="s">
        <v>1290</v>
      </c>
      <c r="F393" s="129">
        <v>2.1</v>
      </c>
      <c r="G393" s="130">
        <f>+F393-O393/5</f>
        <v>1.77</v>
      </c>
      <c r="H393" s="131">
        <f>G393*7%</f>
        <v>0.12390000000000001</v>
      </c>
      <c r="I393" s="131">
        <f>G393+H393</f>
        <v>1.8938999999999999</v>
      </c>
      <c r="J393" s="129">
        <v>27</v>
      </c>
      <c r="K393" s="132">
        <f>I393*J393</f>
        <v>51.135300000000001</v>
      </c>
      <c r="L393" s="130" t="s">
        <v>1139</v>
      </c>
      <c r="M393" s="129">
        <v>2</v>
      </c>
      <c r="N393" s="129">
        <v>1.45</v>
      </c>
      <c r="O393" s="133">
        <v>1.65</v>
      </c>
      <c r="P393" s="133">
        <v>10</v>
      </c>
      <c r="Q393" s="134">
        <f>N393*P393</f>
        <v>14.5</v>
      </c>
      <c r="R393" s="132">
        <f>G393*13</f>
        <v>23.01</v>
      </c>
      <c r="S393" s="132">
        <f>+R393+Q393+K393</f>
        <v>88.645300000000006</v>
      </c>
      <c r="T393" s="132">
        <f>S393+S394</f>
        <v>112.64530000000001</v>
      </c>
      <c r="U393" s="132">
        <f>T393/C393</f>
        <v>112.64530000000001</v>
      </c>
      <c r="X393" s="135">
        <f>U393*1.8</f>
        <v>202.76154000000002</v>
      </c>
      <c r="Y393" s="129">
        <v>199</v>
      </c>
      <c r="Z393" s="129">
        <f>Y393*8</f>
        <v>1592</v>
      </c>
      <c r="AA393" s="129">
        <f>Y393*3.5</f>
        <v>696.5</v>
      </c>
      <c r="AB393" s="129">
        <f>Y393*0.9</f>
        <v>179.1</v>
      </c>
    </row>
    <row r="394" spans="1:28" s="17" customFormat="1" x14ac:dyDescent="0.25">
      <c r="E394" s="17" t="s">
        <v>1131</v>
      </c>
      <c r="G394" s="10">
        <f>+F394-O394/5</f>
        <v>0</v>
      </c>
      <c r="H394" s="11">
        <f>G394*7%</f>
        <v>0</v>
      </c>
      <c r="I394" s="11">
        <f>G394+H394</f>
        <v>0</v>
      </c>
      <c r="J394" s="13"/>
      <c r="K394" s="7">
        <f>I394*J394</f>
        <v>0</v>
      </c>
      <c r="L394" s="10" t="s">
        <v>30</v>
      </c>
      <c r="M394" s="13">
        <v>82</v>
      </c>
      <c r="N394" s="17">
        <v>0.2</v>
      </c>
      <c r="P394" s="13">
        <v>120</v>
      </c>
      <c r="Q394" s="9">
        <f>N394*P394</f>
        <v>24</v>
      </c>
      <c r="R394" s="7">
        <f>G394*13</f>
        <v>0</v>
      </c>
      <c r="S394" s="7">
        <f>+R394+Q394+K394</f>
        <v>24</v>
      </c>
      <c r="U394" s="7" t="e">
        <f>T394/B394</f>
        <v>#DIV/0!</v>
      </c>
      <c r="X394" s="117" t="e">
        <f>U394*1.8</f>
        <v>#DIV/0!</v>
      </c>
      <c r="Z394" s="17">
        <f>Y394*8</f>
        <v>0</v>
      </c>
      <c r="AA394" s="17">
        <f>Y394*3.5</f>
        <v>0</v>
      </c>
      <c r="AB394" s="17">
        <f>Y394*0.9</f>
        <v>0</v>
      </c>
    </row>
    <row r="396" spans="1:28" s="17" customFormat="1" x14ac:dyDescent="0.25">
      <c r="A396" s="17">
        <v>132</v>
      </c>
      <c r="B396" s="17">
        <v>14</v>
      </c>
      <c r="C396" s="17">
        <v>1</v>
      </c>
      <c r="D396" s="17" t="s">
        <v>616</v>
      </c>
      <c r="E396" s="136" t="s">
        <v>1291</v>
      </c>
      <c r="F396" s="17">
        <v>2.1</v>
      </c>
      <c r="G396" s="10">
        <f>+F396-O396/5</f>
        <v>1.77</v>
      </c>
      <c r="H396" s="11">
        <f>G396*7%</f>
        <v>0.12390000000000001</v>
      </c>
      <c r="I396" s="11">
        <f>G396+H396</f>
        <v>1.8938999999999999</v>
      </c>
      <c r="J396" s="17">
        <v>27</v>
      </c>
      <c r="K396" s="7">
        <f>I396*J396</f>
        <v>51.135300000000001</v>
      </c>
      <c r="L396" s="10" t="s">
        <v>1138</v>
      </c>
      <c r="M396" s="17">
        <v>2</v>
      </c>
      <c r="N396" s="17">
        <v>1.45</v>
      </c>
      <c r="O396" s="13">
        <v>1.65</v>
      </c>
      <c r="P396" s="13">
        <v>10</v>
      </c>
      <c r="Q396" s="9">
        <f>N396*P396</f>
        <v>14.5</v>
      </c>
      <c r="R396" s="7">
        <f>G396*13</f>
        <v>23.01</v>
      </c>
      <c r="S396" s="7">
        <f>+R396+Q396+K396</f>
        <v>88.645300000000006</v>
      </c>
      <c r="T396" s="7">
        <f>S396+S397</f>
        <v>112.64530000000001</v>
      </c>
      <c r="U396" s="7">
        <f>T396/C396</f>
        <v>112.64530000000001</v>
      </c>
      <c r="X396" s="117">
        <f>U396*1.8</f>
        <v>202.76154000000002</v>
      </c>
      <c r="Y396" s="17">
        <v>199</v>
      </c>
      <c r="Z396" s="17">
        <f>Y396*8</f>
        <v>1592</v>
      </c>
      <c r="AA396" s="17">
        <f>Y396*3.5</f>
        <v>696.5</v>
      </c>
      <c r="AB396" s="17">
        <f>Y396*0.9</f>
        <v>179.1</v>
      </c>
    </row>
    <row r="397" spans="1:28" s="17" customFormat="1" x14ac:dyDescent="0.25">
      <c r="E397" s="17" t="s">
        <v>1132</v>
      </c>
      <c r="G397" s="10">
        <f>+F397-O397/5</f>
        <v>0</v>
      </c>
      <c r="H397" s="11">
        <f>G397*7%</f>
        <v>0</v>
      </c>
      <c r="I397" s="11">
        <f>G397+H397</f>
        <v>0</v>
      </c>
      <c r="J397" s="13"/>
      <c r="K397" s="7">
        <f>I397*J397</f>
        <v>0</v>
      </c>
      <c r="L397" s="10" t="s">
        <v>30</v>
      </c>
      <c r="M397" s="13">
        <v>82</v>
      </c>
      <c r="N397" s="17">
        <v>0.2</v>
      </c>
      <c r="P397" s="13">
        <v>120</v>
      </c>
      <c r="Q397" s="9">
        <f>N397*P397</f>
        <v>24</v>
      </c>
      <c r="R397" s="7">
        <f>G397*13</f>
        <v>0</v>
      </c>
      <c r="S397" s="7">
        <f>+R397+Q397+K397</f>
        <v>24</v>
      </c>
      <c r="U397" s="7" t="e">
        <f>T397/B397</f>
        <v>#DIV/0!</v>
      </c>
      <c r="X397" s="117" t="e">
        <f>U397*1.8</f>
        <v>#DIV/0!</v>
      </c>
      <c r="Z397" s="17">
        <f>Y397*8</f>
        <v>0</v>
      </c>
      <c r="AA397" s="17">
        <f>Y397*3.5</f>
        <v>0</v>
      </c>
      <c r="AB397" s="17">
        <f>Y397*0.9</f>
        <v>0</v>
      </c>
    </row>
    <row r="399" spans="1:28" s="17" customFormat="1" x14ac:dyDescent="0.25">
      <c r="A399" s="17">
        <v>133</v>
      </c>
      <c r="B399" s="17">
        <v>14</v>
      </c>
      <c r="C399" s="17">
        <v>1</v>
      </c>
      <c r="D399" s="17" t="s">
        <v>616</v>
      </c>
      <c r="E399" s="136" t="s">
        <v>1292</v>
      </c>
      <c r="F399" s="17">
        <v>2.1</v>
      </c>
      <c r="G399" s="10">
        <f>+F399-O399/5</f>
        <v>1.77</v>
      </c>
      <c r="H399" s="11">
        <f>G399*7%</f>
        <v>0.12390000000000001</v>
      </c>
      <c r="I399" s="11">
        <f>G399+H399</f>
        <v>1.8938999999999999</v>
      </c>
      <c r="J399" s="17">
        <v>27</v>
      </c>
      <c r="K399" s="7">
        <f>I399*J399</f>
        <v>51.135300000000001</v>
      </c>
      <c r="L399" s="10" t="s">
        <v>893</v>
      </c>
      <c r="M399" s="17">
        <v>2</v>
      </c>
      <c r="N399" s="17">
        <v>1.45</v>
      </c>
      <c r="O399" s="13">
        <v>1.65</v>
      </c>
      <c r="P399" s="13">
        <v>10</v>
      </c>
      <c r="Q399" s="9">
        <f>N399*P399</f>
        <v>14.5</v>
      </c>
      <c r="R399" s="7">
        <f>G399*13</f>
        <v>23.01</v>
      </c>
      <c r="S399" s="7">
        <f>+R399+Q399+K399</f>
        <v>88.645300000000006</v>
      </c>
      <c r="T399" s="7">
        <f>S399+S400</f>
        <v>112.64530000000001</v>
      </c>
      <c r="U399" s="7">
        <f>T399/C399</f>
        <v>112.64530000000001</v>
      </c>
      <c r="X399" s="117">
        <f>U399*1.8</f>
        <v>202.76154000000002</v>
      </c>
      <c r="Y399" s="17">
        <v>199</v>
      </c>
      <c r="Z399" s="17">
        <f>Y399*8</f>
        <v>1592</v>
      </c>
      <c r="AA399" s="17">
        <f>Y399*3.5</f>
        <v>696.5</v>
      </c>
      <c r="AB399" s="17">
        <f>Y399*0.9</f>
        <v>179.1</v>
      </c>
    </row>
    <row r="400" spans="1:28" s="17" customFormat="1" x14ac:dyDescent="0.25">
      <c r="E400" s="17" t="s">
        <v>1137</v>
      </c>
      <c r="G400" s="10">
        <f>+F400-O400/5</f>
        <v>0</v>
      </c>
      <c r="H400" s="11">
        <f>G400*7%</f>
        <v>0</v>
      </c>
      <c r="I400" s="11">
        <f>G400+H400</f>
        <v>0</v>
      </c>
      <c r="J400" s="13"/>
      <c r="K400" s="7">
        <f>I400*J400</f>
        <v>0</v>
      </c>
      <c r="L400" s="10" t="s">
        <v>30</v>
      </c>
      <c r="M400" s="13">
        <v>82</v>
      </c>
      <c r="N400" s="17">
        <v>0.2</v>
      </c>
      <c r="P400" s="13">
        <v>120</v>
      </c>
      <c r="Q400" s="9">
        <f>N400*P400</f>
        <v>24</v>
      </c>
      <c r="R400" s="7">
        <f>G400*13</f>
        <v>0</v>
      </c>
      <c r="S400" s="7">
        <f>+R400+Q400+K400</f>
        <v>24</v>
      </c>
      <c r="U400" s="7" t="e">
        <f>T400/B400</f>
        <v>#DIV/0!</v>
      </c>
      <c r="X400" s="117" t="e">
        <f>U400*1.8</f>
        <v>#DIV/0!</v>
      </c>
      <c r="Z400" s="17">
        <f>Y400*8</f>
        <v>0</v>
      </c>
      <c r="AA400" s="17">
        <f>Y400*3.5</f>
        <v>0</v>
      </c>
      <c r="AB400" s="17">
        <f>Y400*0.9</f>
        <v>0</v>
      </c>
    </row>
    <row r="402" spans="1:28" s="17" customFormat="1" x14ac:dyDescent="0.25">
      <c r="A402" s="17">
        <v>134</v>
      </c>
      <c r="B402" s="17">
        <v>14</v>
      </c>
      <c r="C402" s="17">
        <v>1</v>
      </c>
      <c r="D402" s="17" t="s">
        <v>616</v>
      </c>
      <c r="E402" s="136" t="s">
        <v>1293</v>
      </c>
      <c r="F402" s="17">
        <v>2.1</v>
      </c>
      <c r="G402" s="10">
        <f>+F402-O402/5</f>
        <v>1.77</v>
      </c>
      <c r="H402" s="11">
        <f>G402*7%</f>
        <v>0.12390000000000001</v>
      </c>
      <c r="I402" s="11">
        <f>G402+H402</f>
        <v>1.8938999999999999</v>
      </c>
      <c r="J402" s="17">
        <v>27</v>
      </c>
      <c r="K402" s="7">
        <f>I402*J402</f>
        <v>51.135300000000001</v>
      </c>
      <c r="L402" s="10" t="s">
        <v>1140</v>
      </c>
      <c r="M402" s="17">
        <v>2</v>
      </c>
      <c r="N402" s="17">
        <v>1.45</v>
      </c>
      <c r="O402" s="13">
        <v>1.65</v>
      </c>
      <c r="P402" s="13">
        <v>10</v>
      </c>
      <c r="Q402" s="9">
        <f>N402*P402</f>
        <v>14.5</v>
      </c>
      <c r="R402" s="7">
        <f>G402*13</f>
        <v>23.01</v>
      </c>
      <c r="S402" s="7">
        <f>+R402+Q402+K402</f>
        <v>88.645300000000006</v>
      </c>
      <c r="T402" s="7">
        <f>S402+S403</f>
        <v>112.64530000000001</v>
      </c>
      <c r="U402" s="7">
        <f>T402/C402</f>
        <v>112.64530000000001</v>
      </c>
      <c r="X402" s="117">
        <f>U402*1.8</f>
        <v>202.76154000000002</v>
      </c>
      <c r="Y402" s="17">
        <v>199</v>
      </c>
      <c r="Z402" s="17">
        <f>Y402*8</f>
        <v>1592</v>
      </c>
      <c r="AA402" s="17">
        <f>Y402*3.5</f>
        <v>696.5</v>
      </c>
      <c r="AB402" s="17">
        <f>Y402*0.9</f>
        <v>179.1</v>
      </c>
    </row>
    <row r="403" spans="1:28" s="17" customFormat="1" x14ac:dyDescent="0.25">
      <c r="E403" s="17" t="s">
        <v>1135</v>
      </c>
      <c r="G403" s="10">
        <f>+F403-O403/5</f>
        <v>0</v>
      </c>
      <c r="H403" s="11">
        <f>G403*7%</f>
        <v>0</v>
      </c>
      <c r="I403" s="11">
        <f>G403+H403</f>
        <v>0</v>
      </c>
      <c r="J403" s="13"/>
      <c r="K403" s="7">
        <f>I403*J403</f>
        <v>0</v>
      </c>
      <c r="L403" s="10" t="s">
        <v>30</v>
      </c>
      <c r="M403" s="13">
        <v>82</v>
      </c>
      <c r="N403" s="17">
        <v>0.2</v>
      </c>
      <c r="P403" s="13">
        <v>120</v>
      </c>
      <c r="Q403" s="9">
        <f>N403*P403</f>
        <v>24</v>
      </c>
      <c r="R403" s="7">
        <f>G403*13</f>
        <v>0</v>
      </c>
      <c r="S403" s="7">
        <f>+R403+Q403+K403</f>
        <v>24</v>
      </c>
      <c r="U403" s="7" t="e">
        <f>T403/B403</f>
        <v>#DIV/0!</v>
      </c>
      <c r="X403" s="117" t="e">
        <f>U403*1.8</f>
        <v>#DIV/0!</v>
      </c>
      <c r="Z403" s="17">
        <f>Y403*8</f>
        <v>0</v>
      </c>
      <c r="AA403" s="17">
        <f>Y403*3.5</f>
        <v>0</v>
      </c>
      <c r="AB403" s="17">
        <f>Y403*0.9</f>
        <v>0</v>
      </c>
    </row>
    <row r="405" spans="1:28" s="17" customFormat="1" x14ac:dyDescent="0.25">
      <c r="A405" s="17">
        <v>135</v>
      </c>
      <c r="B405" s="17">
        <v>14</v>
      </c>
      <c r="C405" s="17">
        <v>1</v>
      </c>
      <c r="D405" s="17" t="s">
        <v>616</v>
      </c>
      <c r="E405" s="136" t="s">
        <v>1294</v>
      </c>
      <c r="F405" s="17">
        <v>2.1</v>
      </c>
      <c r="G405" s="10">
        <f>+F405-O405/5</f>
        <v>1.77</v>
      </c>
      <c r="H405" s="11">
        <f>G405*7%</f>
        <v>0.12390000000000001</v>
      </c>
      <c r="I405" s="11">
        <f>G405+H405</f>
        <v>1.8938999999999999</v>
      </c>
      <c r="J405" s="17">
        <v>27</v>
      </c>
      <c r="K405" s="7">
        <f>I405*J405</f>
        <v>51.135300000000001</v>
      </c>
      <c r="L405" s="10" t="s">
        <v>1143</v>
      </c>
      <c r="M405" s="17">
        <v>2</v>
      </c>
      <c r="N405" s="17">
        <v>1.45</v>
      </c>
      <c r="O405" s="13">
        <v>1.65</v>
      </c>
      <c r="P405" s="13">
        <v>10</v>
      </c>
      <c r="Q405" s="9">
        <f>N405*P405</f>
        <v>14.5</v>
      </c>
      <c r="R405" s="7">
        <f>G405*13</f>
        <v>23.01</v>
      </c>
      <c r="S405" s="7">
        <f>+R405+Q405+K405</f>
        <v>88.645300000000006</v>
      </c>
      <c r="T405" s="7">
        <f>S405+S406</f>
        <v>112.64530000000001</v>
      </c>
      <c r="U405" s="7">
        <f>T405/C405</f>
        <v>112.64530000000001</v>
      </c>
      <c r="X405" s="117">
        <f>U405*1.8</f>
        <v>202.76154000000002</v>
      </c>
      <c r="Y405" s="17">
        <v>199</v>
      </c>
      <c r="Z405" s="17">
        <f>Y405*8</f>
        <v>1592</v>
      </c>
      <c r="AA405" s="17">
        <f>Y405*3.5</f>
        <v>696.5</v>
      </c>
      <c r="AB405" s="17">
        <f>Y405*0.9</f>
        <v>179.1</v>
      </c>
    </row>
    <row r="406" spans="1:28" s="17" customFormat="1" x14ac:dyDescent="0.25">
      <c r="E406" s="17" t="s">
        <v>1142</v>
      </c>
      <c r="G406" s="10">
        <f>+F406-O406/5</f>
        <v>0</v>
      </c>
      <c r="H406" s="11">
        <f>G406*7%</f>
        <v>0</v>
      </c>
      <c r="I406" s="11">
        <f>G406+H406</f>
        <v>0</v>
      </c>
      <c r="J406" s="13"/>
      <c r="K406" s="7">
        <f>I406*J406</f>
        <v>0</v>
      </c>
      <c r="L406" s="10" t="s">
        <v>30</v>
      </c>
      <c r="M406" s="13">
        <v>82</v>
      </c>
      <c r="N406" s="17">
        <v>0.2</v>
      </c>
      <c r="P406" s="13">
        <v>120</v>
      </c>
      <c r="Q406" s="9">
        <f>N406*P406</f>
        <v>24</v>
      </c>
      <c r="R406" s="7">
        <f>G406*13</f>
        <v>0</v>
      </c>
      <c r="S406" s="7">
        <f>+R406+Q406+K406</f>
        <v>24</v>
      </c>
      <c r="U406" s="7" t="e">
        <f>T406/B406</f>
        <v>#DIV/0!</v>
      </c>
      <c r="X406" s="117" t="e">
        <f>U406*1.8</f>
        <v>#DIV/0!</v>
      </c>
      <c r="Z406" s="17">
        <f>Y406*8</f>
        <v>0</v>
      </c>
      <c r="AA406" s="17">
        <f>Y406*3.5</f>
        <v>0</v>
      </c>
      <c r="AB406" s="17">
        <f>Y406*0.9</f>
        <v>0</v>
      </c>
    </row>
    <row r="408" spans="1:28" s="129" customFormat="1" x14ac:dyDescent="0.25">
      <c r="A408" s="129">
        <v>136</v>
      </c>
      <c r="B408" s="129">
        <v>14</v>
      </c>
      <c r="C408" s="129">
        <v>1</v>
      </c>
      <c r="D408" s="129" t="s">
        <v>616</v>
      </c>
      <c r="E408" s="136" t="s">
        <v>1255</v>
      </c>
      <c r="F408" s="129">
        <v>2.5</v>
      </c>
      <c r="G408" s="130">
        <f>+F408-O408/5</f>
        <v>2.06</v>
      </c>
      <c r="H408" s="131">
        <f>G408*7%</f>
        <v>0.14420000000000002</v>
      </c>
      <c r="I408" s="131">
        <f>G408+H408</f>
        <v>2.2042000000000002</v>
      </c>
      <c r="J408" s="129">
        <v>27</v>
      </c>
      <c r="K408" s="132">
        <f>I408*J408</f>
        <v>59.513400000000004</v>
      </c>
      <c r="L408" s="130" t="s">
        <v>1139</v>
      </c>
      <c r="M408" s="129">
        <v>2</v>
      </c>
      <c r="N408" s="129">
        <v>2</v>
      </c>
      <c r="O408" s="133">
        <v>2.2000000000000002</v>
      </c>
      <c r="P408" s="133">
        <v>10</v>
      </c>
      <c r="Q408" s="134">
        <f>N408*P408</f>
        <v>20</v>
      </c>
      <c r="R408" s="132">
        <f>G408*13</f>
        <v>26.78</v>
      </c>
      <c r="S408" s="132">
        <f>+R408+Q408+K408</f>
        <v>106.29340000000001</v>
      </c>
      <c r="T408" s="132">
        <f>S408+S409</f>
        <v>130.29340000000002</v>
      </c>
      <c r="U408" s="132">
        <f>T408/C408</f>
        <v>130.29340000000002</v>
      </c>
      <c r="X408" s="135">
        <f>U408*1.8</f>
        <v>234.52812000000003</v>
      </c>
      <c r="Y408" s="129">
        <v>229</v>
      </c>
      <c r="Z408" s="129">
        <f>Y408*8</f>
        <v>1832</v>
      </c>
      <c r="AA408" s="129">
        <f>Y408*3.5</f>
        <v>801.5</v>
      </c>
      <c r="AB408" s="129">
        <f>Y408*0.9</f>
        <v>206.1</v>
      </c>
    </row>
    <row r="409" spans="1:28" s="17" customFormat="1" x14ac:dyDescent="0.25">
      <c r="E409" s="17" t="s">
        <v>1131</v>
      </c>
      <c r="G409" s="10">
        <f>+F409-O409/5</f>
        <v>0</v>
      </c>
      <c r="H409" s="11">
        <f>G409*7%</f>
        <v>0</v>
      </c>
      <c r="I409" s="11">
        <f>G409+H409</f>
        <v>0</v>
      </c>
      <c r="J409" s="13"/>
      <c r="K409" s="7">
        <f>I409*J409</f>
        <v>0</v>
      </c>
      <c r="L409" s="10" t="s">
        <v>30</v>
      </c>
      <c r="M409" s="13">
        <v>62</v>
      </c>
      <c r="N409" s="17">
        <v>0.2</v>
      </c>
      <c r="P409" s="13">
        <v>120</v>
      </c>
      <c r="Q409" s="9">
        <f>N409*P409</f>
        <v>24</v>
      </c>
      <c r="R409" s="7">
        <f>G409*13</f>
        <v>0</v>
      </c>
      <c r="S409" s="7">
        <f>+R409+Q409+K409</f>
        <v>24</v>
      </c>
      <c r="U409" s="7" t="e">
        <f>T409/B409</f>
        <v>#DIV/0!</v>
      </c>
      <c r="X409" s="117" t="e">
        <f>U409*1.8</f>
        <v>#DIV/0!</v>
      </c>
      <c r="Z409" s="17">
        <f>Y409*8</f>
        <v>0</v>
      </c>
      <c r="AA409" s="17">
        <f>Y409*3.5</f>
        <v>0</v>
      </c>
      <c r="AB409" s="17">
        <f>Y409*0.9</f>
        <v>0</v>
      </c>
    </row>
    <row r="411" spans="1:28" s="17" customFormat="1" x14ac:dyDescent="0.25">
      <c r="A411" s="17">
        <v>137</v>
      </c>
      <c r="B411" s="17">
        <v>14</v>
      </c>
      <c r="C411" s="17">
        <v>1</v>
      </c>
      <c r="D411" s="17" t="s">
        <v>616</v>
      </c>
      <c r="E411" s="136" t="s">
        <v>1256</v>
      </c>
      <c r="F411" s="17">
        <v>2.5</v>
      </c>
      <c r="G411" s="10">
        <f>+F411-O411/5</f>
        <v>2.06</v>
      </c>
      <c r="H411" s="11">
        <f>G411*7%</f>
        <v>0.14420000000000002</v>
      </c>
      <c r="I411" s="11">
        <f>G411+H411</f>
        <v>2.2042000000000002</v>
      </c>
      <c r="J411" s="17">
        <v>27</v>
      </c>
      <c r="K411" s="7">
        <f>I411*J411</f>
        <v>59.513400000000004</v>
      </c>
      <c r="L411" s="10" t="s">
        <v>1138</v>
      </c>
      <c r="M411" s="17">
        <v>2</v>
      </c>
      <c r="N411" s="17">
        <v>2</v>
      </c>
      <c r="O411" s="13">
        <v>2.2000000000000002</v>
      </c>
      <c r="P411" s="13">
        <v>10</v>
      </c>
      <c r="Q411" s="9">
        <f>N411*P411</f>
        <v>20</v>
      </c>
      <c r="R411" s="7">
        <f>G411*13</f>
        <v>26.78</v>
      </c>
      <c r="S411" s="7">
        <f>+R411+Q411+K411</f>
        <v>106.29340000000001</v>
      </c>
      <c r="T411" s="7">
        <f>S411+S412</f>
        <v>130.29340000000002</v>
      </c>
      <c r="U411" s="7">
        <f>T411/C411</f>
        <v>130.29340000000002</v>
      </c>
      <c r="X411" s="117">
        <f>U411*1.8</f>
        <v>234.52812000000003</v>
      </c>
      <c r="Y411" s="17">
        <v>229</v>
      </c>
      <c r="Z411" s="17">
        <f>Y411*8</f>
        <v>1832</v>
      </c>
      <c r="AA411" s="17">
        <f>Y411*3.5</f>
        <v>801.5</v>
      </c>
      <c r="AB411" s="17">
        <f>Y411*0.9</f>
        <v>206.1</v>
      </c>
    </row>
    <row r="412" spans="1:28" s="17" customFormat="1" x14ac:dyDescent="0.25">
      <c r="E412" s="17" t="s">
        <v>1132</v>
      </c>
      <c r="G412" s="10">
        <f>+F412-O412/5</f>
        <v>0</v>
      </c>
      <c r="H412" s="11">
        <f>G412*7%</f>
        <v>0</v>
      </c>
      <c r="I412" s="11">
        <f>G412+H412</f>
        <v>0</v>
      </c>
      <c r="J412" s="13"/>
      <c r="K412" s="7">
        <f>I412*J412</f>
        <v>0</v>
      </c>
      <c r="L412" s="10" t="s">
        <v>30</v>
      </c>
      <c r="M412" s="13">
        <v>62</v>
      </c>
      <c r="N412" s="17">
        <v>0.2</v>
      </c>
      <c r="P412" s="13">
        <v>120</v>
      </c>
      <c r="Q412" s="9">
        <f>N412*P412</f>
        <v>24</v>
      </c>
      <c r="R412" s="7">
        <f>G412*13</f>
        <v>0</v>
      </c>
      <c r="S412" s="7">
        <f>+R412+Q412+K412</f>
        <v>24</v>
      </c>
      <c r="U412" s="7" t="e">
        <f>T412/B412</f>
        <v>#DIV/0!</v>
      </c>
      <c r="X412" s="117" t="e">
        <f>U412*1.8</f>
        <v>#DIV/0!</v>
      </c>
      <c r="Z412" s="17">
        <f>Y412*8</f>
        <v>0</v>
      </c>
      <c r="AA412" s="17">
        <f>Y412*3.5</f>
        <v>0</v>
      </c>
      <c r="AB412" s="17">
        <f>Y412*0.9</f>
        <v>0</v>
      </c>
    </row>
    <row r="414" spans="1:28" s="17" customFormat="1" x14ac:dyDescent="0.25">
      <c r="A414" s="17">
        <v>138</v>
      </c>
      <c r="B414" s="17">
        <v>14</v>
      </c>
      <c r="C414" s="17">
        <v>1</v>
      </c>
      <c r="D414" s="17" t="s">
        <v>616</v>
      </c>
      <c r="E414" s="136" t="s">
        <v>1257</v>
      </c>
      <c r="F414" s="17">
        <v>2.5</v>
      </c>
      <c r="G414" s="10">
        <f>+F414-O414/5</f>
        <v>2.06</v>
      </c>
      <c r="H414" s="11">
        <f>G414*7%</f>
        <v>0.14420000000000002</v>
      </c>
      <c r="I414" s="11">
        <f>G414+H414</f>
        <v>2.2042000000000002</v>
      </c>
      <c r="J414" s="17">
        <v>27</v>
      </c>
      <c r="K414" s="7">
        <f>I414*J414</f>
        <v>59.513400000000004</v>
      </c>
      <c r="L414" s="10" t="s">
        <v>893</v>
      </c>
      <c r="M414" s="17">
        <v>2</v>
      </c>
      <c r="N414" s="17">
        <v>2</v>
      </c>
      <c r="O414" s="13">
        <v>2.2000000000000002</v>
      </c>
      <c r="P414" s="13">
        <v>10</v>
      </c>
      <c r="Q414" s="9">
        <f>N414*P414</f>
        <v>20</v>
      </c>
      <c r="R414" s="7">
        <f>G414*13</f>
        <v>26.78</v>
      </c>
      <c r="S414" s="7">
        <f>+R414+Q414+K414</f>
        <v>106.29340000000001</v>
      </c>
      <c r="T414" s="7">
        <f>S414+S415</f>
        <v>130.29340000000002</v>
      </c>
      <c r="U414" s="7">
        <f>T414/C414</f>
        <v>130.29340000000002</v>
      </c>
      <c r="X414" s="117">
        <f>U414*1.8</f>
        <v>234.52812000000003</v>
      </c>
      <c r="Y414" s="17">
        <v>229</v>
      </c>
      <c r="Z414" s="17">
        <f>Y414*8</f>
        <v>1832</v>
      </c>
      <c r="AA414" s="17">
        <f>Y414*3.5</f>
        <v>801.5</v>
      </c>
      <c r="AB414" s="17">
        <f>Y414*0.9</f>
        <v>206.1</v>
      </c>
    </row>
    <row r="415" spans="1:28" s="17" customFormat="1" x14ac:dyDescent="0.25">
      <c r="E415" s="17" t="s">
        <v>1137</v>
      </c>
      <c r="G415" s="10">
        <f>+F415-O415/5</f>
        <v>0</v>
      </c>
      <c r="H415" s="11">
        <f>G415*7%</f>
        <v>0</v>
      </c>
      <c r="I415" s="11">
        <f>G415+H415</f>
        <v>0</v>
      </c>
      <c r="J415" s="13"/>
      <c r="K415" s="7">
        <f>I415*J415</f>
        <v>0</v>
      </c>
      <c r="L415" s="10" t="s">
        <v>30</v>
      </c>
      <c r="M415" s="13">
        <v>62</v>
      </c>
      <c r="N415" s="17">
        <v>0.2</v>
      </c>
      <c r="P415" s="13">
        <v>120</v>
      </c>
      <c r="Q415" s="9">
        <f>N415*P415</f>
        <v>24</v>
      </c>
      <c r="R415" s="7">
        <f>G415*13</f>
        <v>0</v>
      </c>
      <c r="S415" s="7">
        <f>+R415+Q415+K415</f>
        <v>24</v>
      </c>
      <c r="U415" s="7" t="e">
        <f>T415/B415</f>
        <v>#DIV/0!</v>
      </c>
      <c r="X415" s="117" t="e">
        <f>U415*1.8</f>
        <v>#DIV/0!</v>
      </c>
      <c r="Z415" s="17">
        <f>Y415*8</f>
        <v>0</v>
      </c>
      <c r="AA415" s="17">
        <f>Y415*3.5</f>
        <v>0</v>
      </c>
      <c r="AB415" s="17">
        <f>Y415*0.9</f>
        <v>0</v>
      </c>
    </row>
    <row r="417" spans="1:28" s="17" customFormat="1" x14ac:dyDescent="0.25">
      <c r="A417" s="17">
        <v>139</v>
      </c>
      <c r="B417" s="17">
        <v>14</v>
      </c>
      <c r="C417" s="17">
        <v>1</v>
      </c>
      <c r="D417" s="17" t="s">
        <v>616</v>
      </c>
      <c r="E417" s="136" t="s">
        <v>1258</v>
      </c>
      <c r="F417" s="17">
        <v>2.5</v>
      </c>
      <c r="G417" s="10">
        <f>+F417-O417/5</f>
        <v>2.06</v>
      </c>
      <c r="H417" s="11">
        <f>G417*7%</f>
        <v>0.14420000000000002</v>
      </c>
      <c r="I417" s="11">
        <f>G417+H417</f>
        <v>2.2042000000000002</v>
      </c>
      <c r="J417" s="17">
        <v>27</v>
      </c>
      <c r="K417" s="7">
        <f>I417*J417</f>
        <v>59.513400000000004</v>
      </c>
      <c r="L417" s="10" t="s">
        <v>1140</v>
      </c>
      <c r="M417" s="17">
        <v>2</v>
      </c>
      <c r="N417" s="17">
        <v>2</v>
      </c>
      <c r="O417" s="13">
        <v>2.2000000000000002</v>
      </c>
      <c r="P417" s="13">
        <v>10</v>
      </c>
      <c r="Q417" s="9">
        <f>N417*P417</f>
        <v>20</v>
      </c>
      <c r="R417" s="7">
        <f>G417*13</f>
        <v>26.78</v>
      </c>
      <c r="S417" s="7">
        <f>+R417+Q417+K417</f>
        <v>106.29340000000001</v>
      </c>
      <c r="T417" s="7">
        <f>S417+S418</f>
        <v>130.29340000000002</v>
      </c>
      <c r="U417" s="7">
        <f>T417/C417</f>
        <v>130.29340000000002</v>
      </c>
      <c r="X417" s="117">
        <f>U417*1.8</f>
        <v>234.52812000000003</v>
      </c>
      <c r="Y417" s="17">
        <v>229</v>
      </c>
      <c r="Z417" s="17">
        <f>Y417*8</f>
        <v>1832</v>
      </c>
      <c r="AA417" s="17">
        <f>Y417*3.5</f>
        <v>801.5</v>
      </c>
      <c r="AB417" s="17">
        <f>Y417*0.9</f>
        <v>206.1</v>
      </c>
    </row>
    <row r="418" spans="1:28" s="17" customFormat="1" x14ac:dyDescent="0.25">
      <c r="E418" s="17" t="s">
        <v>1135</v>
      </c>
      <c r="G418" s="10">
        <f>+F418-O418/5</f>
        <v>0</v>
      </c>
      <c r="H418" s="11">
        <f>G418*7%</f>
        <v>0</v>
      </c>
      <c r="I418" s="11">
        <f>G418+H418</f>
        <v>0</v>
      </c>
      <c r="J418" s="13"/>
      <c r="K418" s="7">
        <f>I418*J418</f>
        <v>0</v>
      </c>
      <c r="L418" s="10" t="s">
        <v>30</v>
      </c>
      <c r="M418" s="13">
        <v>62</v>
      </c>
      <c r="N418" s="17">
        <v>0.2</v>
      </c>
      <c r="P418" s="13">
        <v>120</v>
      </c>
      <c r="Q418" s="9">
        <f>N418*P418</f>
        <v>24</v>
      </c>
      <c r="R418" s="7">
        <f>G418*13</f>
        <v>0</v>
      </c>
      <c r="S418" s="7">
        <f>+R418+Q418+K418</f>
        <v>24</v>
      </c>
      <c r="U418" s="7" t="e">
        <f>T418/B418</f>
        <v>#DIV/0!</v>
      </c>
      <c r="X418" s="117" t="e">
        <f>U418*1.8</f>
        <v>#DIV/0!</v>
      </c>
      <c r="Z418" s="17">
        <f>Y418*8</f>
        <v>0</v>
      </c>
      <c r="AA418" s="17">
        <f>Y418*3.5</f>
        <v>0</v>
      </c>
      <c r="AB418" s="17">
        <f>Y418*0.9</f>
        <v>0</v>
      </c>
    </row>
    <row r="420" spans="1:28" s="17" customFormat="1" x14ac:dyDescent="0.25">
      <c r="A420" s="17">
        <v>140</v>
      </c>
      <c r="B420" s="17">
        <v>14</v>
      </c>
      <c r="C420" s="17">
        <v>1</v>
      </c>
      <c r="D420" s="17" t="s">
        <v>616</v>
      </c>
      <c r="E420" s="136" t="s">
        <v>1259</v>
      </c>
      <c r="F420" s="17">
        <v>2.5</v>
      </c>
      <c r="G420" s="10">
        <f>+F420-O420/5</f>
        <v>2.06</v>
      </c>
      <c r="H420" s="11">
        <f>G420*7%</f>
        <v>0.14420000000000002</v>
      </c>
      <c r="I420" s="11">
        <f>G420+H420</f>
        <v>2.2042000000000002</v>
      </c>
      <c r="J420" s="17">
        <v>27</v>
      </c>
      <c r="K420" s="7">
        <f>I420*J420</f>
        <v>59.513400000000004</v>
      </c>
      <c r="L420" s="10" t="s">
        <v>1143</v>
      </c>
      <c r="M420" s="17">
        <v>2</v>
      </c>
      <c r="N420" s="17">
        <v>2</v>
      </c>
      <c r="O420" s="13">
        <v>2.2000000000000002</v>
      </c>
      <c r="P420" s="13">
        <v>10</v>
      </c>
      <c r="Q420" s="9">
        <f>N420*P420</f>
        <v>20</v>
      </c>
      <c r="R420" s="7">
        <f>G420*13</f>
        <v>26.78</v>
      </c>
      <c r="S420" s="7">
        <f>+R420+Q420+K420</f>
        <v>106.29340000000001</v>
      </c>
      <c r="T420" s="7">
        <f>S420+S421</f>
        <v>130.29340000000002</v>
      </c>
      <c r="U420" s="7">
        <f>T420/C420</f>
        <v>130.29340000000002</v>
      </c>
      <c r="X420" s="117">
        <f>U420*1.8</f>
        <v>234.52812000000003</v>
      </c>
      <c r="Y420" s="17">
        <v>229</v>
      </c>
      <c r="Z420" s="17">
        <f>Y420*8</f>
        <v>1832</v>
      </c>
      <c r="AA420" s="17">
        <f>Y420*3.5</f>
        <v>801.5</v>
      </c>
      <c r="AB420" s="17">
        <f>Y420*0.9</f>
        <v>206.1</v>
      </c>
    </row>
    <row r="421" spans="1:28" s="17" customFormat="1" x14ac:dyDescent="0.25">
      <c r="E421" s="17" t="s">
        <v>1142</v>
      </c>
      <c r="G421" s="10">
        <f>+F421-O421/5</f>
        <v>0</v>
      </c>
      <c r="H421" s="11">
        <f>G421*7%</f>
        <v>0</v>
      </c>
      <c r="I421" s="11">
        <f>G421+H421</f>
        <v>0</v>
      </c>
      <c r="J421" s="13"/>
      <c r="K421" s="7">
        <f>I421*J421</f>
        <v>0</v>
      </c>
      <c r="L421" s="10" t="s">
        <v>30</v>
      </c>
      <c r="M421" s="13">
        <v>62</v>
      </c>
      <c r="N421" s="17">
        <v>0.2</v>
      </c>
      <c r="P421" s="13">
        <v>120</v>
      </c>
      <c r="Q421" s="9">
        <f>N421*P421</f>
        <v>24</v>
      </c>
      <c r="R421" s="7">
        <f>G421*13</f>
        <v>0</v>
      </c>
      <c r="S421" s="7">
        <f>+R421+Q421+K421</f>
        <v>24</v>
      </c>
      <c r="U421" s="7" t="e">
        <f>T421/B421</f>
        <v>#DIV/0!</v>
      </c>
      <c r="X421" s="117" t="e">
        <f>U421*1.8</f>
        <v>#DIV/0!</v>
      </c>
      <c r="Z421" s="17">
        <f>Y421*8</f>
        <v>0</v>
      </c>
      <c r="AA421" s="17">
        <f>Y421*3.5</f>
        <v>0</v>
      </c>
      <c r="AB421" s="17">
        <f>Y421*0.9</f>
        <v>0</v>
      </c>
    </row>
    <row r="423" spans="1:28" s="129" customFormat="1" x14ac:dyDescent="0.25">
      <c r="A423" s="129">
        <v>141</v>
      </c>
      <c r="B423" s="129">
        <v>14</v>
      </c>
      <c r="C423" s="129">
        <v>1</v>
      </c>
      <c r="D423" s="129" t="s">
        <v>616</v>
      </c>
      <c r="E423" s="136" t="s">
        <v>1260</v>
      </c>
      <c r="F423" s="129">
        <v>2.7</v>
      </c>
      <c r="G423" s="130">
        <f>+F423-O423/5</f>
        <v>1.9600000000000002</v>
      </c>
      <c r="H423" s="131">
        <f>G423*7%</f>
        <v>0.13720000000000002</v>
      </c>
      <c r="I423" s="131">
        <f>G423+H423</f>
        <v>2.0972000000000004</v>
      </c>
      <c r="J423" s="129">
        <v>27</v>
      </c>
      <c r="K423" s="132">
        <f>I423*J423</f>
        <v>56.624400000000009</v>
      </c>
      <c r="L423" s="130" t="s">
        <v>1139</v>
      </c>
      <c r="M423" s="129">
        <v>2</v>
      </c>
      <c r="N423" s="129">
        <v>3.5</v>
      </c>
      <c r="O423" s="133">
        <v>3.7</v>
      </c>
      <c r="P423" s="133">
        <v>10</v>
      </c>
      <c r="Q423" s="134">
        <f>N423*P423</f>
        <v>35</v>
      </c>
      <c r="R423" s="132">
        <f>G423*13</f>
        <v>25.480000000000004</v>
      </c>
      <c r="S423" s="132">
        <f>+R423+Q423+K423</f>
        <v>117.10440000000001</v>
      </c>
      <c r="T423" s="132">
        <f>S423+S424</f>
        <v>141.1044</v>
      </c>
      <c r="U423" s="132">
        <f>T423/C423</f>
        <v>141.1044</v>
      </c>
      <c r="X423" s="135">
        <f>U423*1.8</f>
        <v>253.98792</v>
      </c>
      <c r="Y423" s="129">
        <v>249</v>
      </c>
      <c r="Z423" s="129">
        <f>Y423*8</f>
        <v>1992</v>
      </c>
      <c r="AA423" s="129">
        <f>Y423*3.5</f>
        <v>871.5</v>
      </c>
      <c r="AB423" s="129">
        <f>Y423*0.9</f>
        <v>224.1</v>
      </c>
    </row>
    <row r="424" spans="1:28" s="17" customFormat="1" x14ac:dyDescent="0.25">
      <c r="E424" s="17" t="s">
        <v>1131</v>
      </c>
      <c r="G424" s="10">
        <f>+F424-O424/5</f>
        <v>0</v>
      </c>
      <c r="H424" s="11">
        <f>G424*7%</f>
        <v>0</v>
      </c>
      <c r="I424" s="11">
        <f>G424+H424</f>
        <v>0</v>
      </c>
      <c r="J424" s="13"/>
      <c r="K424" s="7">
        <f>I424*J424</f>
        <v>0</v>
      </c>
      <c r="L424" s="10" t="s">
        <v>30</v>
      </c>
      <c r="M424" s="13">
        <v>70</v>
      </c>
      <c r="N424" s="17">
        <v>0.2</v>
      </c>
      <c r="P424" s="13">
        <v>120</v>
      </c>
      <c r="Q424" s="9">
        <f>N424*P424</f>
        <v>24</v>
      </c>
      <c r="R424" s="7">
        <f>G424*13</f>
        <v>0</v>
      </c>
      <c r="S424" s="7">
        <f>+R424+Q424+K424</f>
        <v>24</v>
      </c>
      <c r="U424" s="7" t="e">
        <f>T424/B424</f>
        <v>#DIV/0!</v>
      </c>
      <c r="X424" s="117" t="e">
        <f>U424*1.8</f>
        <v>#DIV/0!</v>
      </c>
      <c r="Z424" s="17">
        <f>Y424*8</f>
        <v>0</v>
      </c>
      <c r="AA424" s="17">
        <f>Y424*3.5</f>
        <v>0</v>
      </c>
      <c r="AB424" s="17">
        <f>Y424*0.9</f>
        <v>0</v>
      </c>
    </row>
    <row r="426" spans="1:28" s="17" customFormat="1" x14ac:dyDescent="0.25">
      <c r="A426" s="17">
        <v>142</v>
      </c>
      <c r="B426" s="17">
        <v>14</v>
      </c>
      <c r="C426" s="17">
        <v>1</v>
      </c>
      <c r="D426" s="17" t="s">
        <v>616</v>
      </c>
      <c r="E426" s="136" t="s">
        <v>1261</v>
      </c>
      <c r="F426" s="17">
        <v>2.7</v>
      </c>
      <c r="G426" s="10">
        <f>+F426-O426/5</f>
        <v>1.9600000000000002</v>
      </c>
      <c r="H426" s="11">
        <f>G426*7%</f>
        <v>0.13720000000000002</v>
      </c>
      <c r="I426" s="11">
        <f>G426+H426</f>
        <v>2.0972000000000004</v>
      </c>
      <c r="J426" s="17">
        <v>27</v>
      </c>
      <c r="K426" s="7">
        <f>I426*J426</f>
        <v>56.624400000000009</v>
      </c>
      <c r="L426" s="10" t="s">
        <v>1138</v>
      </c>
      <c r="M426" s="17">
        <v>2</v>
      </c>
      <c r="N426" s="17">
        <v>3.5</v>
      </c>
      <c r="O426" s="13">
        <v>3.7</v>
      </c>
      <c r="P426" s="13">
        <v>10</v>
      </c>
      <c r="Q426" s="9">
        <f>N426*P426</f>
        <v>35</v>
      </c>
      <c r="R426" s="7">
        <f>G426*13</f>
        <v>25.480000000000004</v>
      </c>
      <c r="S426" s="7">
        <f>+R426+Q426+K426</f>
        <v>117.10440000000001</v>
      </c>
      <c r="T426" s="7">
        <f>S426+S427</f>
        <v>141.1044</v>
      </c>
      <c r="U426" s="7">
        <f>T426/C426</f>
        <v>141.1044</v>
      </c>
      <c r="X426" s="117">
        <f>U426*1.8</f>
        <v>253.98792</v>
      </c>
      <c r="Y426" s="17">
        <v>249</v>
      </c>
      <c r="Z426" s="17">
        <f>Y426*8</f>
        <v>1992</v>
      </c>
      <c r="AA426" s="17">
        <f>Y426*3.5</f>
        <v>871.5</v>
      </c>
      <c r="AB426" s="17">
        <f>Y426*0.9</f>
        <v>224.1</v>
      </c>
    </row>
    <row r="427" spans="1:28" s="17" customFormat="1" x14ac:dyDescent="0.25">
      <c r="E427" s="17" t="s">
        <v>1132</v>
      </c>
      <c r="G427" s="10">
        <f>+F427-O427/5</f>
        <v>0</v>
      </c>
      <c r="H427" s="11">
        <f>G427*7%</f>
        <v>0</v>
      </c>
      <c r="I427" s="11">
        <f>G427+H427</f>
        <v>0</v>
      </c>
      <c r="J427" s="13"/>
      <c r="K427" s="7">
        <f>I427*J427</f>
        <v>0</v>
      </c>
      <c r="L427" s="10" t="s">
        <v>30</v>
      </c>
      <c r="M427" s="13">
        <v>70</v>
      </c>
      <c r="N427" s="17">
        <v>0.2</v>
      </c>
      <c r="P427" s="13">
        <v>120</v>
      </c>
      <c r="Q427" s="9">
        <f>N427*P427</f>
        <v>24</v>
      </c>
      <c r="R427" s="7">
        <f>G427*13</f>
        <v>0</v>
      </c>
      <c r="S427" s="7">
        <f>+R427+Q427+K427</f>
        <v>24</v>
      </c>
      <c r="U427" s="7" t="e">
        <f>T427/B427</f>
        <v>#DIV/0!</v>
      </c>
      <c r="X427" s="117" t="e">
        <f>U427*1.8</f>
        <v>#DIV/0!</v>
      </c>
      <c r="Z427" s="17">
        <f>Y427*8</f>
        <v>0</v>
      </c>
      <c r="AA427" s="17">
        <f>Y427*3.5</f>
        <v>0</v>
      </c>
      <c r="AB427" s="17">
        <f>Y427*0.9</f>
        <v>0</v>
      </c>
    </row>
    <row r="429" spans="1:28" s="17" customFormat="1" x14ac:dyDescent="0.25">
      <c r="A429" s="17">
        <v>143</v>
      </c>
      <c r="B429" s="17">
        <v>14</v>
      </c>
      <c r="C429" s="17">
        <v>1</v>
      </c>
      <c r="D429" s="17" t="s">
        <v>616</v>
      </c>
      <c r="E429" s="136" t="s">
        <v>1262</v>
      </c>
      <c r="F429" s="17">
        <v>2.7</v>
      </c>
      <c r="G429" s="10">
        <f>+F429-O429/5</f>
        <v>1.9600000000000002</v>
      </c>
      <c r="H429" s="11">
        <f>G429*7%</f>
        <v>0.13720000000000002</v>
      </c>
      <c r="I429" s="11">
        <f>G429+H429</f>
        <v>2.0972000000000004</v>
      </c>
      <c r="J429" s="17">
        <v>27</v>
      </c>
      <c r="K429" s="7">
        <f>I429*J429</f>
        <v>56.624400000000009</v>
      </c>
      <c r="L429" s="10" t="s">
        <v>893</v>
      </c>
      <c r="M429" s="17">
        <v>2</v>
      </c>
      <c r="N429" s="17">
        <v>3.5</v>
      </c>
      <c r="O429" s="13">
        <v>3.7</v>
      </c>
      <c r="P429" s="13">
        <v>10</v>
      </c>
      <c r="Q429" s="9">
        <f>N429*P429</f>
        <v>35</v>
      </c>
      <c r="R429" s="7">
        <f>G429*13</f>
        <v>25.480000000000004</v>
      </c>
      <c r="S429" s="7">
        <f>+R429+Q429+K429</f>
        <v>117.10440000000001</v>
      </c>
      <c r="T429" s="7">
        <f>S429+S430</f>
        <v>141.1044</v>
      </c>
      <c r="U429" s="7">
        <f>T429/C429</f>
        <v>141.1044</v>
      </c>
      <c r="X429" s="117">
        <f>U429*1.8</f>
        <v>253.98792</v>
      </c>
      <c r="Y429" s="17">
        <v>249</v>
      </c>
      <c r="Z429" s="17">
        <f>Y429*8</f>
        <v>1992</v>
      </c>
      <c r="AA429" s="17">
        <f>Y429*3.5</f>
        <v>871.5</v>
      </c>
      <c r="AB429" s="17">
        <f>Y429*0.9</f>
        <v>224.1</v>
      </c>
    </row>
    <row r="430" spans="1:28" s="17" customFormat="1" x14ac:dyDescent="0.25">
      <c r="E430" s="17" t="s">
        <v>1137</v>
      </c>
      <c r="G430" s="10">
        <f>+F430-O430/5</f>
        <v>0</v>
      </c>
      <c r="H430" s="11">
        <f>G430*7%</f>
        <v>0</v>
      </c>
      <c r="I430" s="11">
        <f>G430+H430</f>
        <v>0</v>
      </c>
      <c r="J430" s="13"/>
      <c r="K430" s="7">
        <f>I430*J430</f>
        <v>0</v>
      </c>
      <c r="L430" s="10" t="s">
        <v>30</v>
      </c>
      <c r="M430" s="13">
        <v>70</v>
      </c>
      <c r="N430" s="17">
        <v>0.2</v>
      </c>
      <c r="P430" s="13">
        <v>120</v>
      </c>
      <c r="Q430" s="9">
        <f>N430*P430</f>
        <v>24</v>
      </c>
      <c r="R430" s="7">
        <f>G430*13</f>
        <v>0</v>
      </c>
      <c r="S430" s="7">
        <f>+R430+Q430+K430</f>
        <v>24</v>
      </c>
      <c r="U430" s="7" t="e">
        <f>T430/B430</f>
        <v>#DIV/0!</v>
      </c>
      <c r="X430" s="117" t="e">
        <f>U430*1.8</f>
        <v>#DIV/0!</v>
      </c>
      <c r="Z430" s="17">
        <f>Y430*8</f>
        <v>0</v>
      </c>
      <c r="AA430" s="17">
        <f>Y430*3.5</f>
        <v>0</v>
      </c>
      <c r="AB430" s="17">
        <f>Y430*0.9</f>
        <v>0</v>
      </c>
    </row>
    <row r="432" spans="1:28" s="17" customFormat="1" x14ac:dyDescent="0.25">
      <c r="A432" s="17">
        <v>144</v>
      </c>
      <c r="B432" s="17">
        <v>14</v>
      </c>
      <c r="C432" s="17">
        <v>1</v>
      </c>
      <c r="D432" s="17" t="s">
        <v>616</v>
      </c>
      <c r="E432" s="136" t="s">
        <v>1263</v>
      </c>
      <c r="F432" s="17">
        <v>2.7</v>
      </c>
      <c r="G432" s="10">
        <f>+F432-O432/5</f>
        <v>1.9600000000000002</v>
      </c>
      <c r="H432" s="11">
        <f>G432*7%</f>
        <v>0.13720000000000002</v>
      </c>
      <c r="I432" s="11">
        <f>G432+H432</f>
        <v>2.0972000000000004</v>
      </c>
      <c r="J432" s="17">
        <v>27</v>
      </c>
      <c r="K432" s="7">
        <f>I432*J432</f>
        <v>56.624400000000009</v>
      </c>
      <c r="L432" s="10" t="s">
        <v>1140</v>
      </c>
      <c r="M432" s="17">
        <v>2</v>
      </c>
      <c r="N432" s="17">
        <v>3.5</v>
      </c>
      <c r="O432" s="13">
        <v>3.7</v>
      </c>
      <c r="P432" s="13">
        <v>10</v>
      </c>
      <c r="Q432" s="9">
        <f>N432*P432</f>
        <v>35</v>
      </c>
      <c r="R432" s="7">
        <f>G432*13</f>
        <v>25.480000000000004</v>
      </c>
      <c r="S432" s="7">
        <f>+R432+Q432+K432</f>
        <v>117.10440000000001</v>
      </c>
      <c r="T432" s="7">
        <f>S432+S433</f>
        <v>141.1044</v>
      </c>
      <c r="U432" s="7">
        <f>T432/C432</f>
        <v>141.1044</v>
      </c>
      <c r="X432" s="117">
        <f>U432*1.8</f>
        <v>253.98792</v>
      </c>
      <c r="Y432" s="17">
        <v>249</v>
      </c>
      <c r="Z432" s="17">
        <f>Y432*8</f>
        <v>1992</v>
      </c>
      <c r="AA432" s="17">
        <f>Y432*3.5</f>
        <v>871.5</v>
      </c>
      <c r="AB432" s="17">
        <f>Y432*0.9</f>
        <v>224.1</v>
      </c>
    </row>
    <row r="433" spans="1:28" s="17" customFormat="1" x14ac:dyDescent="0.25">
      <c r="E433" s="17" t="s">
        <v>1135</v>
      </c>
      <c r="G433" s="10">
        <f>+F433-O433/5</f>
        <v>0</v>
      </c>
      <c r="H433" s="11">
        <f>G433*7%</f>
        <v>0</v>
      </c>
      <c r="I433" s="11">
        <f>G433+H433</f>
        <v>0</v>
      </c>
      <c r="J433" s="13"/>
      <c r="K433" s="7">
        <f>I433*J433</f>
        <v>0</v>
      </c>
      <c r="L433" s="10" t="s">
        <v>30</v>
      </c>
      <c r="M433" s="13">
        <v>70</v>
      </c>
      <c r="N433" s="17">
        <v>0.2</v>
      </c>
      <c r="P433" s="13">
        <v>120</v>
      </c>
      <c r="Q433" s="9">
        <f>N433*P433</f>
        <v>24</v>
      </c>
      <c r="R433" s="7">
        <f>G433*13</f>
        <v>0</v>
      </c>
      <c r="S433" s="7">
        <f>+R433+Q433+K433</f>
        <v>24</v>
      </c>
      <c r="U433" s="7" t="e">
        <f>T433/B433</f>
        <v>#DIV/0!</v>
      </c>
      <c r="X433" s="117" t="e">
        <f>U433*1.8</f>
        <v>#DIV/0!</v>
      </c>
      <c r="Z433" s="17">
        <f>Y433*8</f>
        <v>0</v>
      </c>
      <c r="AA433" s="17">
        <f>Y433*3.5</f>
        <v>0</v>
      </c>
      <c r="AB433" s="17">
        <f>Y433*0.9</f>
        <v>0</v>
      </c>
    </row>
    <row r="435" spans="1:28" s="17" customFormat="1" x14ac:dyDescent="0.25">
      <c r="A435" s="17">
        <v>145</v>
      </c>
      <c r="B435" s="17">
        <v>14</v>
      </c>
      <c r="C435" s="17">
        <v>1</v>
      </c>
      <c r="D435" s="17" t="s">
        <v>616</v>
      </c>
      <c r="E435" s="136" t="s">
        <v>1264</v>
      </c>
      <c r="F435" s="17">
        <v>2.7</v>
      </c>
      <c r="G435" s="10">
        <f>+F435-O435/5</f>
        <v>1.9600000000000002</v>
      </c>
      <c r="H435" s="11">
        <f>G435*7%</f>
        <v>0.13720000000000002</v>
      </c>
      <c r="I435" s="11">
        <f>G435+H435</f>
        <v>2.0972000000000004</v>
      </c>
      <c r="J435" s="17">
        <v>27</v>
      </c>
      <c r="K435" s="7">
        <f>I435*J435</f>
        <v>56.624400000000009</v>
      </c>
      <c r="L435" s="10" t="s">
        <v>1143</v>
      </c>
      <c r="M435" s="17">
        <v>2</v>
      </c>
      <c r="N435" s="17">
        <v>3.5</v>
      </c>
      <c r="O435" s="13">
        <v>3.7</v>
      </c>
      <c r="P435" s="13">
        <v>10</v>
      </c>
      <c r="Q435" s="9">
        <f>N435*P435</f>
        <v>35</v>
      </c>
      <c r="R435" s="7">
        <f>G435*13</f>
        <v>25.480000000000004</v>
      </c>
      <c r="S435" s="7">
        <f>+R435+Q435+K435</f>
        <v>117.10440000000001</v>
      </c>
      <c r="T435" s="7">
        <f>S435+S436</f>
        <v>141.1044</v>
      </c>
      <c r="U435" s="7">
        <f>T435/C435</f>
        <v>141.1044</v>
      </c>
      <c r="X435" s="117">
        <f>U435*1.8</f>
        <v>253.98792</v>
      </c>
      <c r="Y435" s="17">
        <v>249</v>
      </c>
      <c r="Z435" s="17">
        <f>Y435*8</f>
        <v>1992</v>
      </c>
      <c r="AA435" s="17">
        <f>Y435*3.5</f>
        <v>871.5</v>
      </c>
      <c r="AB435" s="17">
        <f>Y435*0.9</f>
        <v>224.1</v>
      </c>
    </row>
    <row r="436" spans="1:28" s="17" customFormat="1" x14ac:dyDescent="0.25">
      <c r="E436" s="17" t="s">
        <v>1142</v>
      </c>
      <c r="G436" s="10">
        <f>+F436-O436/5</f>
        <v>0</v>
      </c>
      <c r="H436" s="11">
        <f>G436*7%</f>
        <v>0</v>
      </c>
      <c r="I436" s="11">
        <f>G436+H436</f>
        <v>0</v>
      </c>
      <c r="J436" s="13"/>
      <c r="K436" s="7">
        <f>I436*J436</f>
        <v>0</v>
      </c>
      <c r="L436" s="10" t="s">
        <v>30</v>
      </c>
      <c r="M436" s="13">
        <v>70</v>
      </c>
      <c r="N436" s="17">
        <v>0.2</v>
      </c>
      <c r="P436" s="13">
        <v>120</v>
      </c>
      <c r="Q436" s="9">
        <f>N436*P436</f>
        <v>24</v>
      </c>
      <c r="R436" s="7">
        <f>G436*13</f>
        <v>0</v>
      </c>
      <c r="S436" s="7">
        <f>+R436+Q436+K436</f>
        <v>24</v>
      </c>
      <c r="U436" s="7" t="e">
        <f>T436/B436</f>
        <v>#DIV/0!</v>
      </c>
      <c r="X436" s="117" t="e">
        <f>U436*1.8</f>
        <v>#DIV/0!</v>
      </c>
      <c r="Z436" s="17">
        <f>Y436*8</f>
        <v>0</v>
      </c>
      <c r="AA436" s="17">
        <f>Y436*3.5</f>
        <v>0</v>
      </c>
      <c r="AB436" s="17">
        <f>Y436*0.9</f>
        <v>0</v>
      </c>
    </row>
    <row r="438" spans="1:28" s="129" customFormat="1" x14ac:dyDescent="0.25">
      <c r="A438" s="129">
        <v>146</v>
      </c>
      <c r="B438" s="129">
        <v>14</v>
      </c>
      <c r="C438" s="129">
        <v>1</v>
      </c>
      <c r="D438" s="129" t="s">
        <v>616</v>
      </c>
      <c r="E438" s="136" t="s">
        <v>1265</v>
      </c>
      <c r="F438" s="129">
        <v>2.5</v>
      </c>
      <c r="G438" s="130">
        <f>+F438-O438/5</f>
        <v>1.9</v>
      </c>
      <c r="H438" s="131">
        <f>G438*7%</f>
        <v>0.13300000000000001</v>
      </c>
      <c r="I438" s="131">
        <f>G438+H438</f>
        <v>2.0329999999999999</v>
      </c>
      <c r="J438" s="129">
        <v>27</v>
      </c>
      <c r="K438" s="132">
        <f>I438*J438</f>
        <v>54.890999999999998</v>
      </c>
      <c r="L438" s="130" t="s">
        <v>1139</v>
      </c>
      <c r="M438" s="129">
        <v>2</v>
      </c>
      <c r="N438" s="129">
        <v>2.8</v>
      </c>
      <c r="O438" s="133">
        <v>3</v>
      </c>
      <c r="P438" s="133">
        <v>10</v>
      </c>
      <c r="Q438" s="134">
        <f>N438*P438</f>
        <v>28</v>
      </c>
      <c r="R438" s="132">
        <f>G438*13</f>
        <v>24.7</v>
      </c>
      <c r="S438" s="132">
        <f>+R438+Q438+K438</f>
        <v>107.59100000000001</v>
      </c>
      <c r="T438" s="132">
        <f>S438+S439</f>
        <v>144.59100000000001</v>
      </c>
      <c r="U438" s="132">
        <f>T438/C438</f>
        <v>144.59100000000001</v>
      </c>
      <c r="X438" s="135">
        <f>U438*1.8</f>
        <v>260.2638</v>
      </c>
      <c r="Y438" s="129">
        <v>259</v>
      </c>
      <c r="Z438" s="129">
        <f>Y438*8</f>
        <v>2072</v>
      </c>
      <c r="AA438" s="129">
        <f>Y438*3.5</f>
        <v>906.5</v>
      </c>
      <c r="AB438" s="129">
        <f>Y438*0.9</f>
        <v>233.1</v>
      </c>
    </row>
    <row r="439" spans="1:28" s="17" customFormat="1" x14ac:dyDescent="0.25">
      <c r="E439" s="17" t="s">
        <v>1131</v>
      </c>
      <c r="G439" s="10">
        <f>+F439-O439/5</f>
        <v>0</v>
      </c>
      <c r="H439" s="11">
        <f>G439*7%</f>
        <v>0</v>
      </c>
      <c r="I439" s="11">
        <f>G439+H439</f>
        <v>0</v>
      </c>
      <c r="J439" s="13"/>
      <c r="K439" s="7">
        <f>I439*J439</f>
        <v>0</v>
      </c>
      <c r="L439" s="10" t="s">
        <v>30</v>
      </c>
      <c r="M439" s="13">
        <v>34</v>
      </c>
      <c r="N439" s="17">
        <v>0.2</v>
      </c>
      <c r="P439" s="13">
        <v>185</v>
      </c>
      <c r="Q439" s="9">
        <f>N439*P439</f>
        <v>37</v>
      </c>
      <c r="R439" s="7">
        <f>G439*13</f>
        <v>0</v>
      </c>
      <c r="S439" s="7">
        <f>+R439+Q439+K439</f>
        <v>37</v>
      </c>
      <c r="U439" s="7" t="e">
        <f>T439/B439</f>
        <v>#DIV/0!</v>
      </c>
      <c r="X439" s="117" t="e">
        <f>U439*1.8</f>
        <v>#DIV/0!</v>
      </c>
      <c r="Z439" s="17">
        <f>Y439*8</f>
        <v>0</v>
      </c>
      <c r="AA439" s="17">
        <f>Y439*3.5</f>
        <v>0</v>
      </c>
      <c r="AB439" s="17">
        <f>Y439*0.9</f>
        <v>0</v>
      </c>
    </row>
    <row r="441" spans="1:28" s="17" customFormat="1" x14ac:dyDescent="0.25">
      <c r="A441" s="17">
        <v>147</v>
      </c>
      <c r="B441" s="17">
        <v>14</v>
      </c>
      <c r="C441" s="17">
        <v>1</v>
      </c>
      <c r="D441" s="17" t="s">
        <v>616</v>
      </c>
      <c r="E441" s="136" t="s">
        <v>1266</v>
      </c>
      <c r="F441" s="17">
        <v>2.5</v>
      </c>
      <c r="G441" s="10">
        <f>+F441-O441/5</f>
        <v>1.9</v>
      </c>
      <c r="H441" s="11">
        <f>G441*7%</f>
        <v>0.13300000000000001</v>
      </c>
      <c r="I441" s="11">
        <f>G441+H441</f>
        <v>2.0329999999999999</v>
      </c>
      <c r="J441" s="17">
        <v>27</v>
      </c>
      <c r="K441" s="7">
        <f>I441*J441</f>
        <v>54.890999999999998</v>
      </c>
      <c r="L441" s="10" t="s">
        <v>1138</v>
      </c>
      <c r="M441" s="17">
        <v>2</v>
      </c>
      <c r="N441" s="17">
        <v>2.8</v>
      </c>
      <c r="O441" s="13">
        <v>3</v>
      </c>
      <c r="P441" s="13">
        <v>10</v>
      </c>
      <c r="Q441" s="9">
        <f>N441*P441</f>
        <v>28</v>
      </c>
      <c r="R441" s="7">
        <f>G441*13</f>
        <v>24.7</v>
      </c>
      <c r="S441" s="7">
        <f>+R441+Q441+K441</f>
        <v>107.59100000000001</v>
      </c>
      <c r="T441" s="7">
        <f>S441+S442</f>
        <v>144.59100000000001</v>
      </c>
      <c r="U441" s="7">
        <f>T441/C441</f>
        <v>144.59100000000001</v>
      </c>
      <c r="X441" s="117">
        <f>U441*1.8</f>
        <v>260.2638</v>
      </c>
      <c r="Y441" s="17">
        <v>259</v>
      </c>
      <c r="Z441" s="17">
        <f>Y441*8</f>
        <v>2072</v>
      </c>
      <c r="AA441" s="17">
        <f>Y441*3.5</f>
        <v>906.5</v>
      </c>
      <c r="AB441" s="17">
        <f>Y441*0.9</f>
        <v>233.1</v>
      </c>
    </row>
    <row r="442" spans="1:28" s="17" customFormat="1" x14ac:dyDescent="0.25">
      <c r="E442" s="17" t="s">
        <v>1132</v>
      </c>
      <c r="G442" s="10">
        <f>+F442-O442/5</f>
        <v>0</v>
      </c>
      <c r="H442" s="11">
        <f>G442*7%</f>
        <v>0</v>
      </c>
      <c r="I442" s="11">
        <f>G442+H442</f>
        <v>0</v>
      </c>
      <c r="J442" s="13"/>
      <c r="K442" s="7">
        <f>I442*J442</f>
        <v>0</v>
      </c>
      <c r="L442" s="10" t="s">
        <v>30</v>
      </c>
      <c r="M442" s="13">
        <v>34</v>
      </c>
      <c r="N442" s="17">
        <v>0.2</v>
      </c>
      <c r="P442" s="13">
        <v>185</v>
      </c>
      <c r="Q442" s="9">
        <f>N442*P442</f>
        <v>37</v>
      </c>
      <c r="R442" s="7">
        <f>G442*13</f>
        <v>0</v>
      </c>
      <c r="S442" s="7">
        <f>+R442+Q442+K442</f>
        <v>37</v>
      </c>
      <c r="U442" s="7" t="e">
        <f>T442/B442</f>
        <v>#DIV/0!</v>
      </c>
      <c r="X442" s="117" t="e">
        <f>U442*1.8</f>
        <v>#DIV/0!</v>
      </c>
      <c r="Z442" s="17">
        <f>Y442*8</f>
        <v>0</v>
      </c>
      <c r="AA442" s="17">
        <f>Y442*3.5</f>
        <v>0</v>
      </c>
      <c r="AB442" s="17">
        <f>Y442*0.9</f>
        <v>0</v>
      </c>
    </row>
    <row r="444" spans="1:28" s="17" customFormat="1" x14ac:dyDescent="0.25">
      <c r="A444" s="17">
        <v>148</v>
      </c>
      <c r="B444" s="17">
        <v>14</v>
      </c>
      <c r="C444" s="17">
        <v>1</v>
      </c>
      <c r="D444" s="17" t="s">
        <v>616</v>
      </c>
      <c r="E444" s="136" t="s">
        <v>1267</v>
      </c>
      <c r="F444" s="17">
        <v>2.5</v>
      </c>
      <c r="G444" s="10">
        <f>+F444-O444/5</f>
        <v>1.9</v>
      </c>
      <c r="H444" s="11">
        <f>G444*7%</f>
        <v>0.13300000000000001</v>
      </c>
      <c r="I444" s="11">
        <f>G444+H444</f>
        <v>2.0329999999999999</v>
      </c>
      <c r="J444" s="17">
        <v>27</v>
      </c>
      <c r="K444" s="7">
        <f>I444*J444</f>
        <v>54.890999999999998</v>
      </c>
      <c r="L444" s="10" t="s">
        <v>893</v>
      </c>
      <c r="M444" s="17">
        <v>2</v>
      </c>
      <c r="N444" s="17">
        <v>2.8</v>
      </c>
      <c r="O444" s="13">
        <v>3</v>
      </c>
      <c r="P444" s="13">
        <v>10</v>
      </c>
      <c r="Q444" s="9">
        <f>N444*P444</f>
        <v>28</v>
      </c>
      <c r="R444" s="7">
        <f>G444*13</f>
        <v>24.7</v>
      </c>
      <c r="S444" s="7">
        <f>+R444+Q444+K444</f>
        <v>107.59100000000001</v>
      </c>
      <c r="T444" s="7">
        <f>S444+S445</f>
        <v>144.59100000000001</v>
      </c>
      <c r="U444" s="7">
        <f>T444/C444</f>
        <v>144.59100000000001</v>
      </c>
      <c r="X444" s="117">
        <f>U444*1.8</f>
        <v>260.2638</v>
      </c>
      <c r="Y444" s="17">
        <v>259</v>
      </c>
      <c r="Z444" s="17">
        <f>Y444*8</f>
        <v>2072</v>
      </c>
      <c r="AA444" s="17">
        <f>Y444*3.5</f>
        <v>906.5</v>
      </c>
      <c r="AB444" s="17">
        <f>Y444*0.9</f>
        <v>233.1</v>
      </c>
    </row>
    <row r="445" spans="1:28" s="17" customFormat="1" x14ac:dyDescent="0.25">
      <c r="E445" s="17" t="s">
        <v>1137</v>
      </c>
      <c r="G445" s="10">
        <f>+F445-O445/5</f>
        <v>0</v>
      </c>
      <c r="H445" s="11">
        <f>G445*7%</f>
        <v>0</v>
      </c>
      <c r="I445" s="11">
        <f>G445+H445</f>
        <v>0</v>
      </c>
      <c r="J445" s="13"/>
      <c r="K445" s="7">
        <f>I445*J445</f>
        <v>0</v>
      </c>
      <c r="L445" s="10" t="s">
        <v>30</v>
      </c>
      <c r="M445" s="13">
        <v>34</v>
      </c>
      <c r="N445" s="17">
        <v>0.2</v>
      </c>
      <c r="P445" s="13">
        <v>185</v>
      </c>
      <c r="Q445" s="9">
        <f>N445*P445</f>
        <v>37</v>
      </c>
      <c r="R445" s="7">
        <f>G445*13</f>
        <v>0</v>
      </c>
      <c r="S445" s="7">
        <f>+R445+Q445+K445</f>
        <v>37</v>
      </c>
      <c r="U445" s="7" t="e">
        <f>T445/B445</f>
        <v>#DIV/0!</v>
      </c>
      <c r="X445" s="117" t="e">
        <f>U445*1.8</f>
        <v>#DIV/0!</v>
      </c>
      <c r="Z445" s="17">
        <f>Y445*8</f>
        <v>0</v>
      </c>
      <c r="AA445" s="17">
        <f>Y445*3.5</f>
        <v>0</v>
      </c>
      <c r="AB445" s="17">
        <f>Y445*0.9</f>
        <v>0</v>
      </c>
    </row>
    <row r="447" spans="1:28" s="17" customFormat="1" x14ac:dyDescent="0.25">
      <c r="A447" s="17">
        <v>149</v>
      </c>
      <c r="B447" s="17">
        <v>14</v>
      </c>
      <c r="C447" s="17">
        <v>1</v>
      </c>
      <c r="D447" s="17" t="s">
        <v>616</v>
      </c>
      <c r="E447" s="136" t="s">
        <v>1268</v>
      </c>
      <c r="F447" s="17">
        <v>2.5</v>
      </c>
      <c r="G447" s="10">
        <f>+F447-O447/5</f>
        <v>1.9</v>
      </c>
      <c r="H447" s="11">
        <f>G447*7%</f>
        <v>0.13300000000000001</v>
      </c>
      <c r="I447" s="11">
        <f>G447+H447</f>
        <v>2.0329999999999999</v>
      </c>
      <c r="J447" s="17">
        <v>27</v>
      </c>
      <c r="K447" s="7">
        <f>I447*J447</f>
        <v>54.890999999999998</v>
      </c>
      <c r="L447" s="10" t="s">
        <v>1140</v>
      </c>
      <c r="M447" s="17">
        <v>2</v>
      </c>
      <c r="N447" s="17">
        <v>2.8</v>
      </c>
      <c r="O447" s="13">
        <v>3</v>
      </c>
      <c r="P447" s="13">
        <v>10</v>
      </c>
      <c r="Q447" s="9">
        <f>N447*P447</f>
        <v>28</v>
      </c>
      <c r="R447" s="7">
        <f>G447*13</f>
        <v>24.7</v>
      </c>
      <c r="S447" s="7">
        <f>+R447+Q447+K447</f>
        <v>107.59100000000001</v>
      </c>
      <c r="T447" s="7">
        <f>S447+S448</f>
        <v>144.59100000000001</v>
      </c>
      <c r="U447" s="7">
        <f>T447/C447</f>
        <v>144.59100000000001</v>
      </c>
      <c r="X447" s="117">
        <f>U447*1.8</f>
        <v>260.2638</v>
      </c>
      <c r="Y447" s="17">
        <v>259</v>
      </c>
      <c r="Z447" s="17">
        <f>Y447*8</f>
        <v>2072</v>
      </c>
      <c r="AA447" s="17">
        <f>Y447*3.5</f>
        <v>906.5</v>
      </c>
      <c r="AB447" s="17">
        <f>Y447*0.9</f>
        <v>233.1</v>
      </c>
    </row>
    <row r="448" spans="1:28" s="17" customFormat="1" x14ac:dyDescent="0.25">
      <c r="E448" s="17" t="s">
        <v>1135</v>
      </c>
      <c r="G448" s="10">
        <f>+F448-O448/5</f>
        <v>0</v>
      </c>
      <c r="H448" s="11">
        <f>G448*7%</f>
        <v>0</v>
      </c>
      <c r="I448" s="11">
        <f>G448+H448</f>
        <v>0</v>
      </c>
      <c r="J448" s="13"/>
      <c r="K448" s="7">
        <f>I448*J448</f>
        <v>0</v>
      </c>
      <c r="L448" s="10" t="s">
        <v>30</v>
      </c>
      <c r="M448" s="13">
        <v>34</v>
      </c>
      <c r="N448" s="17">
        <v>0.2</v>
      </c>
      <c r="P448" s="13">
        <v>185</v>
      </c>
      <c r="Q448" s="9">
        <f>N448*P448</f>
        <v>37</v>
      </c>
      <c r="R448" s="7">
        <f>G448*13</f>
        <v>0</v>
      </c>
      <c r="S448" s="7">
        <f>+R448+Q448+K448</f>
        <v>37</v>
      </c>
      <c r="U448" s="7" t="e">
        <f>T448/B448</f>
        <v>#DIV/0!</v>
      </c>
      <c r="X448" s="117" t="e">
        <f>U448*1.8</f>
        <v>#DIV/0!</v>
      </c>
      <c r="Z448" s="17">
        <f>Y448*8</f>
        <v>0</v>
      </c>
      <c r="AA448" s="17">
        <f>Y448*3.5</f>
        <v>0</v>
      </c>
      <c r="AB448" s="17">
        <f>Y448*0.9</f>
        <v>0</v>
      </c>
    </row>
    <row r="450" spans="1:28" s="17" customFormat="1" x14ac:dyDescent="0.25">
      <c r="A450" s="17">
        <v>150</v>
      </c>
      <c r="B450" s="17">
        <v>14</v>
      </c>
      <c r="C450" s="17">
        <v>1</v>
      </c>
      <c r="D450" s="17" t="s">
        <v>616</v>
      </c>
      <c r="E450" s="136" t="s">
        <v>1269</v>
      </c>
      <c r="F450" s="17">
        <v>2.5</v>
      </c>
      <c r="G450" s="10">
        <f>+F450-O450/5</f>
        <v>1.9</v>
      </c>
      <c r="H450" s="11">
        <f>G450*7%</f>
        <v>0.13300000000000001</v>
      </c>
      <c r="I450" s="11">
        <f>G450+H450</f>
        <v>2.0329999999999999</v>
      </c>
      <c r="J450" s="17">
        <v>27</v>
      </c>
      <c r="K450" s="7">
        <f>I450*J450</f>
        <v>54.890999999999998</v>
      </c>
      <c r="L450" s="10" t="s">
        <v>1143</v>
      </c>
      <c r="M450" s="17">
        <v>2</v>
      </c>
      <c r="N450" s="17">
        <v>2.8</v>
      </c>
      <c r="O450" s="13">
        <v>3</v>
      </c>
      <c r="P450" s="13">
        <v>10</v>
      </c>
      <c r="Q450" s="9">
        <f>N450*P450</f>
        <v>28</v>
      </c>
      <c r="R450" s="7">
        <f>G450*13</f>
        <v>24.7</v>
      </c>
      <c r="S450" s="7">
        <f>+R450+Q450+K450</f>
        <v>107.59100000000001</v>
      </c>
      <c r="T450" s="7">
        <f>S450+S451</f>
        <v>144.59100000000001</v>
      </c>
      <c r="U450" s="7">
        <f>T450/C450</f>
        <v>144.59100000000001</v>
      </c>
      <c r="X450" s="117">
        <f>U450*1.8</f>
        <v>260.2638</v>
      </c>
      <c r="Y450" s="17">
        <v>259</v>
      </c>
      <c r="Z450" s="17">
        <f>Y450*8</f>
        <v>2072</v>
      </c>
      <c r="AA450" s="17">
        <f>Y450*3.5</f>
        <v>906.5</v>
      </c>
      <c r="AB450" s="17">
        <f>Y450*0.9</f>
        <v>233.1</v>
      </c>
    </row>
    <row r="451" spans="1:28" s="17" customFormat="1" x14ac:dyDescent="0.25">
      <c r="E451" s="17" t="s">
        <v>1142</v>
      </c>
      <c r="G451" s="10">
        <f>+F451-O451/5</f>
        <v>0</v>
      </c>
      <c r="H451" s="11">
        <f>G451*7%</f>
        <v>0</v>
      </c>
      <c r="I451" s="11">
        <f>G451+H451</f>
        <v>0</v>
      </c>
      <c r="J451" s="13"/>
      <c r="K451" s="7">
        <f>I451*J451</f>
        <v>0</v>
      </c>
      <c r="L451" s="10" t="s">
        <v>30</v>
      </c>
      <c r="M451" s="13">
        <v>34</v>
      </c>
      <c r="N451" s="17">
        <v>0.2</v>
      </c>
      <c r="P451" s="13">
        <v>185</v>
      </c>
      <c r="Q451" s="9">
        <f>N451*P451</f>
        <v>37</v>
      </c>
      <c r="R451" s="7">
        <f>G451*13</f>
        <v>0</v>
      </c>
      <c r="S451" s="7">
        <f>+R451+Q451+K451</f>
        <v>37</v>
      </c>
      <c r="U451" s="7" t="e">
        <f>T451/B451</f>
        <v>#DIV/0!</v>
      </c>
      <c r="X451" s="117" t="e">
        <f>U451*1.8</f>
        <v>#DIV/0!</v>
      </c>
      <c r="Z451" s="17">
        <f>Y451*8</f>
        <v>0</v>
      </c>
      <c r="AA451" s="17">
        <f>Y451*3.5</f>
        <v>0</v>
      </c>
      <c r="AB451" s="17">
        <f>Y451*0.9</f>
        <v>0</v>
      </c>
    </row>
  </sheetData>
  <conditionalFormatting sqref="M3:M4">
    <cfRule type="duplicateValues" dxfId="149" priority="151" stopIfTrue="1"/>
  </conditionalFormatting>
  <conditionalFormatting sqref="M6:M7">
    <cfRule type="duplicateValues" dxfId="148" priority="150" stopIfTrue="1"/>
  </conditionalFormatting>
  <conditionalFormatting sqref="M9:M10">
    <cfRule type="duplicateValues" dxfId="147" priority="149" stopIfTrue="1"/>
  </conditionalFormatting>
  <conditionalFormatting sqref="M12:M13">
    <cfRule type="duplicateValues" dxfId="146" priority="148" stopIfTrue="1"/>
  </conditionalFormatting>
  <conditionalFormatting sqref="M15:M16">
    <cfRule type="duplicateValues" dxfId="145" priority="147" stopIfTrue="1"/>
  </conditionalFormatting>
  <conditionalFormatting sqref="M18:M19">
    <cfRule type="duplicateValues" dxfId="144" priority="146" stopIfTrue="1"/>
  </conditionalFormatting>
  <conditionalFormatting sqref="M21:M22">
    <cfRule type="duplicateValues" dxfId="143" priority="145" stopIfTrue="1"/>
  </conditionalFormatting>
  <conditionalFormatting sqref="M24:M25">
    <cfRule type="duplicateValues" dxfId="142" priority="144" stopIfTrue="1"/>
  </conditionalFormatting>
  <conditionalFormatting sqref="M27:M28">
    <cfRule type="duplicateValues" dxfId="141" priority="143" stopIfTrue="1"/>
  </conditionalFormatting>
  <conditionalFormatting sqref="M30:M31">
    <cfRule type="duplicateValues" dxfId="140" priority="142" stopIfTrue="1"/>
  </conditionalFormatting>
  <conditionalFormatting sqref="M33:M34">
    <cfRule type="duplicateValues" dxfId="139" priority="141" stopIfTrue="1"/>
  </conditionalFormatting>
  <conditionalFormatting sqref="M36:M37">
    <cfRule type="duplicateValues" dxfId="138" priority="140" stopIfTrue="1"/>
  </conditionalFormatting>
  <conditionalFormatting sqref="M39:M40">
    <cfRule type="duplicateValues" dxfId="137" priority="139" stopIfTrue="1"/>
  </conditionalFormatting>
  <conditionalFormatting sqref="M42:M43">
    <cfRule type="duplicateValues" dxfId="136" priority="138" stopIfTrue="1"/>
  </conditionalFormatting>
  <conditionalFormatting sqref="M45:M46">
    <cfRule type="duplicateValues" dxfId="135" priority="137" stopIfTrue="1"/>
  </conditionalFormatting>
  <conditionalFormatting sqref="M48:M49">
    <cfRule type="duplicateValues" dxfId="134" priority="136" stopIfTrue="1"/>
  </conditionalFormatting>
  <conditionalFormatting sqref="M51:M52">
    <cfRule type="duplicateValues" dxfId="133" priority="135" stopIfTrue="1"/>
  </conditionalFormatting>
  <conditionalFormatting sqref="M54:M55">
    <cfRule type="duplicateValues" dxfId="132" priority="134" stopIfTrue="1"/>
  </conditionalFormatting>
  <conditionalFormatting sqref="M57:M58">
    <cfRule type="duplicateValues" dxfId="131" priority="133" stopIfTrue="1"/>
  </conditionalFormatting>
  <conditionalFormatting sqref="M60:M61">
    <cfRule type="duplicateValues" dxfId="130" priority="132" stopIfTrue="1"/>
  </conditionalFormatting>
  <conditionalFormatting sqref="M63:M64">
    <cfRule type="duplicateValues" dxfId="129" priority="131" stopIfTrue="1"/>
  </conditionalFormatting>
  <conditionalFormatting sqref="M66:M67">
    <cfRule type="duplicateValues" dxfId="128" priority="130" stopIfTrue="1"/>
  </conditionalFormatting>
  <conditionalFormatting sqref="M69:M70">
    <cfRule type="duplicateValues" dxfId="127" priority="129" stopIfTrue="1"/>
  </conditionalFormatting>
  <conditionalFormatting sqref="M72:M73">
    <cfRule type="duplicateValues" dxfId="126" priority="128" stopIfTrue="1"/>
  </conditionalFormatting>
  <conditionalFormatting sqref="M75:M76">
    <cfRule type="duplicateValues" dxfId="125" priority="127" stopIfTrue="1"/>
  </conditionalFormatting>
  <conditionalFormatting sqref="M78:M79">
    <cfRule type="duplicateValues" dxfId="124" priority="126" stopIfTrue="1"/>
  </conditionalFormatting>
  <conditionalFormatting sqref="M81:M82">
    <cfRule type="duplicateValues" dxfId="123" priority="125" stopIfTrue="1"/>
  </conditionalFormatting>
  <conditionalFormatting sqref="M84:M85">
    <cfRule type="duplicateValues" dxfId="122" priority="124" stopIfTrue="1"/>
  </conditionalFormatting>
  <conditionalFormatting sqref="M87:M88">
    <cfRule type="duplicateValues" dxfId="121" priority="123" stopIfTrue="1"/>
  </conditionalFormatting>
  <conditionalFormatting sqref="M90:M91">
    <cfRule type="duplicateValues" dxfId="120" priority="122" stopIfTrue="1"/>
  </conditionalFormatting>
  <conditionalFormatting sqref="M93:M94">
    <cfRule type="duplicateValues" dxfId="119" priority="121" stopIfTrue="1"/>
  </conditionalFormatting>
  <conditionalFormatting sqref="M96:M97">
    <cfRule type="duplicateValues" dxfId="118" priority="120" stopIfTrue="1"/>
  </conditionalFormatting>
  <conditionalFormatting sqref="M99:M100">
    <cfRule type="duplicateValues" dxfId="117" priority="119" stopIfTrue="1"/>
  </conditionalFormatting>
  <conditionalFormatting sqref="M102:M103">
    <cfRule type="duplicateValues" dxfId="116" priority="118" stopIfTrue="1"/>
  </conditionalFormatting>
  <conditionalFormatting sqref="M105:M106">
    <cfRule type="duplicateValues" dxfId="115" priority="117" stopIfTrue="1"/>
  </conditionalFormatting>
  <conditionalFormatting sqref="M108:M109">
    <cfRule type="duplicateValues" dxfId="114" priority="116" stopIfTrue="1"/>
  </conditionalFormatting>
  <conditionalFormatting sqref="M111:M112">
    <cfRule type="duplicateValues" dxfId="113" priority="115" stopIfTrue="1"/>
  </conditionalFormatting>
  <conditionalFormatting sqref="M114:M115">
    <cfRule type="duplicateValues" dxfId="112" priority="114" stopIfTrue="1"/>
  </conditionalFormatting>
  <conditionalFormatting sqref="M117:M118">
    <cfRule type="duplicateValues" dxfId="111" priority="113" stopIfTrue="1"/>
  </conditionalFormatting>
  <conditionalFormatting sqref="M120:M121">
    <cfRule type="duplicateValues" dxfId="110" priority="112" stopIfTrue="1"/>
  </conditionalFormatting>
  <conditionalFormatting sqref="M123:M124">
    <cfRule type="duplicateValues" dxfId="109" priority="111" stopIfTrue="1"/>
  </conditionalFormatting>
  <conditionalFormatting sqref="M126:M127">
    <cfRule type="duplicateValues" dxfId="108" priority="110" stopIfTrue="1"/>
  </conditionalFormatting>
  <conditionalFormatting sqref="M129:M130">
    <cfRule type="duplicateValues" dxfId="107" priority="109" stopIfTrue="1"/>
  </conditionalFormatting>
  <conditionalFormatting sqref="M132:M133">
    <cfRule type="duplicateValues" dxfId="106" priority="108" stopIfTrue="1"/>
  </conditionalFormatting>
  <conditionalFormatting sqref="M135:M136">
    <cfRule type="duplicateValues" dxfId="105" priority="107" stopIfTrue="1"/>
  </conditionalFormatting>
  <conditionalFormatting sqref="M138:M139">
    <cfRule type="duplicateValues" dxfId="104" priority="106" stopIfTrue="1"/>
  </conditionalFormatting>
  <conditionalFormatting sqref="M141:M142">
    <cfRule type="duplicateValues" dxfId="103" priority="105" stopIfTrue="1"/>
  </conditionalFormatting>
  <conditionalFormatting sqref="M144:M145">
    <cfRule type="duplicateValues" dxfId="102" priority="104" stopIfTrue="1"/>
  </conditionalFormatting>
  <conditionalFormatting sqref="M147:M148">
    <cfRule type="duplicateValues" dxfId="101" priority="103" stopIfTrue="1"/>
  </conditionalFormatting>
  <conditionalFormatting sqref="M150:M151">
    <cfRule type="duplicateValues" dxfId="100" priority="102" stopIfTrue="1"/>
  </conditionalFormatting>
  <conditionalFormatting sqref="M153:M154">
    <cfRule type="duplicateValues" dxfId="99" priority="101" stopIfTrue="1"/>
  </conditionalFormatting>
  <conditionalFormatting sqref="M156:M157">
    <cfRule type="duplicateValues" dxfId="98" priority="100" stopIfTrue="1"/>
  </conditionalFormatting>
  <conditionalFormatting sqref="M159:M160">
    <cfRule type="duplicateValues" dxfId="97" priority="99" stopIfTrue="1"/>
  </conditionalFormatting>
  <conditionalFormatting sqref="M162:M163">
    <cfRule type="duplicateValues" dxfId="96" priority="98" stopIfTrue="1"/>
  </conditionalFormatting>
  <conditionalFormatting sqref="M165:M166">
    <cfRule type="duplicateValues" dxfId="95" priority="97" stopIfTrue="1"/>
  </conditionalFormatting>
  <conditionalFormatting sqref="M168:M169">
    <cfRule type="duplicateValues" dxfId="94" priority="96" stopIfTrue="1"/>
  </conditionalFormatting>
  <conditionalFormatting sqref="M171:M172">
    <cfRule type="duplicateValues" dxfId="93" priority="95" stopIfTrue="1"/>
  </conditionalFormatting>
  <conditionalFormatting sqref="M174:M175">
    <cfRule type="duplicateValues" dxfId="92" priority="94" stopIfTrue="1"/>
  </conditionalFormatting>
  <conditionalFormatting sqref="M177:M178">
    <cfRule type="duplicateValues" dxfId="91" priority="93" stopIfTrue="1"/>
  </conditionalFormatting>
  <conditionalFormatting sqref="M180:M181">
    <cfRule type="duplicateValues" dxfId="90" priority="92" stopIfTrue="1"/>
  </conditionalFormatting>
  <conditionalFormatting sqref="M183:M184">
    <cfRule type="duplicateValues" dxfId="89" priority="91" stopIfTrue="1"/>
  </conditionalFormatting>
  <conditionalFormatting sqref="M186:M187">
    <cfRule type="duplicateValues" dxfId="88" priority="90" stopIfTrue="1"/>
  </conditionalFormatting>
  <conditionalFormatting sqref="M189:M190">
    <cfRule type="duplicateValues" dxfId="87" priority="89" stopIfTrue="1"/>
  </conditionalFormatting>
  <conditionalFormatting sqref="M192:M193">
    <cfRule type="duplicateValues" dxfId="86" priority="88" stopIfTrue="1"/>
  </conditionalFormatting>
  <conditionalFormatting sqref="M195:M196">
    <cfRule type="duplicateValues" dxfId="85" priority="87" stopIfTrue="1"/>
  </conditionalFormatting>
  <conditionalFormatting sqref="M198:M199">
    <cfRule type="duplicateValues" dxfId="84" priority="86" stopIfTrue="1"/>
  </conditionalFormatting>
  <conditionalFormatting sqref="M201:M202">
    <cfRule type="duplicateValues" dxfId="83" priority="85" stopIfTrue="1"/>
  </conditionalFormatting>
  <conditionalFormatting sqref="M204:M205">
    <cfRule type="duplicateValues" dxfId="82" priority="84" stopIfTrue="1"/>
  </conditionalFormatting>
  <conditionalFormatting sqref="M207:M208">
    <cfRule type="duplicateValues" dxfId="81" priority="83" stopIfTrue="1"/>
  </conditionalFormatting>
  <conditionalFormatting sqref="M210:M211">
    <cfRule type="duplicateValues" dxfId="80" priority="82" stopIfTrue="1"/>
  </conditionalFormatting>
  <conditionalFormatting sqref="M213:M214">
    <cfRule type="duplicateValues" dxfId="79" priority="81" stopIfTrue="1"/>
  </conditionalFormatting>
  <conditionalFormatting sqref="M216:M217">
    <cfRule type="duplicateValues" dxfId="78" priority="80" stopIfTrue="1"/>
  </conditionalFormatting>
  <conditionalFormatting sqref="M219:M220">
    <cfRule type="duplicateValues" dxfId="77" priority="79" stopIfTrue="1"/>
  </conditionalFormatting>
  <conditionalFormatting sqref="M222:M223">
    <cfRule type="duplicateValues" dxfId="76" priority="78" stopIfTrue="1"/>
  </conditionalFormatting>
  <conditionalFormatting sqref="M225:M226">
    <cfRule type="duplicateValues" dxfId="75" priority="77" stopIfTrue="1"/>
  </conditionalFormatting>
  <conditionalFormatting sqref="M228:M229">
    <cfRule type="duplicateValues" dxfId="74" priority="76" stopIfTrue="1"/>
  </conditionalFormatting>
  <conditionalFormatting sqref="M231:M232">
    <cfRule type="duplicateValues" dxfId="73" priority="75" stopIfTrue="1"/>
  </conditionalFormatting>
  <conditionalFormatting sqref="M234:M235">
    <cfRule type="duplicateValues" dxfId="72" priority="74" stopIfTrue="1"/>
  </conditionalFormatting>
  <conditionalFormatting sqref="M237:M238">
    <cfRule type="duplicateValues" dxfId="71" priority="73" stopIfTrue="1"/>
  </conditionalFormatting>
  <conditionalFormatting sqref="M240:M241">
    <cfRule type="duplicateValues" dxfId="70" priority="72" stopIfTrue="1"/>
  </conditionalFormatting>
  <conditionalFormatting sqref="M243:M244">
    <cfRule type="duplicateValues" dxfId="69" priority="71" stopIfTrue="1"/>
  </conditionalFormatting>
  <conditionalFormatting sqref="M246:M247">
    <cfRule type="duplicateValues" dxfId="68" priority="70" stopIfTrue="1"/>
  </conditionalFormatting>
  <conditionalFormatting sqref="M249:M250">
    <cfRule type="duplicateValues" dxfId="67" priority="69" stopIfTrue="1"/>
  </conditionalFormatting>
  <conditionalFormatting sqref="M252:M253">
    <cfRule type="duplicateValues" dxfId="66" priority="68" stopIfTrue="1"/>
  </conditionalFormatting>
  <conditionalFormatting sqref="M255:M256">
    <cfRule type="duplicateValues" dxfId="65" priority="67" stopIfTrue="1"/>
  </conditionalFormatting>
  <conditionalFormatting sqref="M258:M259">
    <cfRule type="duplicateValues" dxfId="64" priority="66" stopIfTrue="1"/>
  </conditionalFormatting>
  <conditionalFormatting sqref="M261:M262">
    <cfRule type="duplicateValues" dxfId="63" priority="65" stopIfTrue="1"/>
  </conditionalFormatting>
  <conditionalFormatting sqref="M264:M265">
    <cfRule type="duplicateValues" dxfId="62" priority="64" stopIfTrue="1"/>
  </conditionalFormatting>
  <conditionalFormatting sqref="M267:M268">
    <cfRule type="duplicateValues" dxfId="61" priority="63" stopIfTrue="1"/>
  </conditionalFormatting>
  <conditionalFormatting sqref="M270:M271">
    <cfRule type="duplicateValues" dxfId="60" priority="62" stopIfTrue="1"/>
  </conditionalFormatting>
  <conditionalFormatting sqref="M273:M274">
    <cfRule type="duplicateValues" dxfId="59" priority="61" stopIfTrue="1"/>
  </conditionalFormatting>
  <conditionalFormatting sqref="M276:M277">
    <cfRule type="duplicateValues" dxfId="58" priority="60" stopIfTrue="1"/>
  </conditionalFormatting>
  <conditionalFormatting sqref="M279:M280">
    <cfRule type="duplicateValues" dxfId="57" priority="59" stopIfTrue="1"/>
  </conditionalFormatting>
  <conditionalFormatting sqref="M282:M283">
    <cfRule type="duplicateValues" dxfId="56" priority="58" stopIfTrue="1"/>
  </conditionalFormatting>
  <conditionalFormatting sqref="M285:M286">
    <cfRule type="duplicateValues" dxfId="55" priority="57" stopIfTrue="1"/>
  </conditionalFormatting>
  <conditionalFormatting sqref="M288:M289">
    <cfRule type="duplicateValues" dxfId="54" priority="56" stopIfTrue="1"/>
  </conditionalFormatting>
  <conditionalFormatting sqref="M291:M292">
    <cfRule type="duplicateValues" dxfId="53" priority="55" stopIfTrue="1"/>
  </conditionalFormatting>
  <conditionalFormatting sqref="M294:M295">
    <cfRule type="duplicateValues" dxfId="52" priority="54" stopIfTrue="1"/>
  </conditionalFormatting>
  <conditionalFormatting sqref="M297:M298">
    <cfRule type="duplicateValues" dxfId="51" priority="53" stopIfTrue="1"/>
  </conditionalFormatting>
  <conditionalFormatting sqref="M300:M301">
    <cfRule type="duplicateValues" dxfId="50" priority="52" stopIfTrue="1"/>
  </conditionalFormatting>
  <conditionalFormatting sqref="M303:M304">
    <cfRule type="duplicateValues" dxfId="49" priority="51" stopIfTrue="1"/>
  </conditionalFormatting>
  <conditionalFormatting sqref="M306:M307">
    <cfRule type="duplicateValues" dxfId="48" priority="50" stopIfTrue="1"/>
  </conditionalFormatting>
  <conditionalFormatting sqref="M309:M310">
    <cfRule type="duplicateValues" dxfId="47" priority="49" stopIfTrue="1"/>
  </conditionalFormatting>
  <conditionalFormatting sqref="M312:M313">
    <cfRule type="duplicateValues" dxfId="46" priority="48" stopIfTrue="1"/>
  </conditionalFormatting>
  <conditionalFormatting sqref="M315:M316">
    <cfRule type="duplicateValues" dxfId="45" priority="47" stopIfTrue="1"/>
  </conditionalFormatting>
  <conditionalFormatting sqref="M318:M319">
    <cfRule type="duplicateValues" dxfId="44" priority="45" stopIfTrue="1"/>
  </conditionalFormatting>
  <conditionalFormatting sqref="M321:M322">
    <cfRule type="duplicateValues" dxfId="43" priority="44" stopIfTrue="1"/>
  </conditionalFormatting>
  <conditionalFormatting sqref="M324:M325">
    <cfRule type="duplicateValues" dxfId="42" priority="43" stopIfTrue="1"/>
  </conditionalFormatting>
  <conditionalFormatting sqref="M327:M328">
    <cfRule type="duplicateValues" dxfId="41" priority="42" stopIfTrue="1"/>
  </conditionalFormatting>
  <conditionalFormatting sqref="M330:M331">
    <cfRule type="duplicateValues" dxfId="40" priority="41" stopIfTrue="1"/>
  </conditionalFormatting>
  <conditionalFormatting sqref="M333:M334">
    <cfRule type="duplicateValues" dxfId="39" priority="40" stopIfTrue="1"/>
  </conditionalFormatting>
  <conditionalFormatting sqref="M336:M337">
    <cfRule type="duplicateValues" dxfId="38" priority="39" stopIfTrue="1"/>
  </conditionalFormatting>
  <conditionalFormatting sqref="M339:M340">
    <cfRule type="duplicateValues" dxfId="37" priority="38" stopIfTrue="1"/>
  </conditionalFormatting>
  <conditionalFormatting sqref="M342:M343">
    <cfRule type="duplicateValues" dxfId="36" priority="37" stopIfTrue="1"/>
  </conditionalFormatting>
  <conditionalFormatting sqref="M345:M346">
    <cfRule type="duplicateValues" dxfId="35" priority="36" stopIfTrue="1"/>
  </conditionalFormatting>
  <conditionalFormatting sqref="M348:M349">
    <cfRule type="duplicateValues" dxfId="34" priority="35" stopIfTrue="1"/>
  </conditionalFormatting>
  <conditionalFormatting sqref="M351:M352">
    <cfRule type="duplicateValues" dxfId="33" priority="34" stopIfTrue="1"/>
  </conditionalFormatting>
  <conditionalFormatting sqref="M354:M355">
    <cfRule type="duplicateValues" dxfId="32" priority="33" stopIfTrue="1"/>
  </conditionalFormatting>
  <conditionalFormatting sqref="M357:M358">
    <cfRule type="duplicateValues" dxfId="31" priority="32" stopIfTrue="1"/>
  </conditionalFormatting>
  <conditionalFormatting sqref="M360:M361">
    <cfRule type="duplicateValues" dxfId="30" priority="31" stopIfTrue="1"/>
  </conditionalFormatting>
  <conditionalFormatting sqref="M363:M364">
    <cfRule type="duplicateValues" dxfId="29" priority="30" stopIfTrue="1"/>
  </conditionalFormatting>
  <conditionalFormatting sqref="M366:M367">
    <cfRule type="duplicateValues" dxfId="28" priority="29" stopIfTrue="1"/>
  </conditionalFormatting>
  <conditionalFormatting sqref="M369:M370">
    <cfRule type="duplicateValues" dxfId="27" priority="28" stopIfTrue="1"/>
  </conditionalFormatting>
  <conditionalFormatting sqref="M372:M373">
    <cfRule type="duplicateValues" dxfId="26" priority="27" stopIfTrue="1"/>
  </conditionalFormatting>
  <conditionalFormatting sqref="M375:M376">
    <cfRule type="duplicateValues" dxfId="25" priority="26" stopIfTrue="1"/>
  </conditionalFormatting>
  <conditionalFormatting sqref="M378:M379">
    <cfRule type="duplicateValues" dxfId="24" priority="25" stopIfTrue="1"/>
  </conditionalFormatting>
  <conditionalFormatting sqref="M381:M382">
    <cfRule type="duplicateValues" dxfId="23" priority="24" stopIfTrue="1"/>
  </conditionalFormatting>
  <conditionalFormatting sqref="M384:M385">
    <cfRule type="duplicateValues" dxfId="22" priority="23" stopIfTrue="1"/>
  </conditionalFormatting>
  <conditionalFormatting sqref="M387:M388">
    <cfRule type="duplicateValues" dxfId="21" priority="22" stopIfTrue="1"/>
  </conditionalFormatting>
  <conditionalFormatting sqref="M390:M391">
    <cfRule type="duplicateValues" dxfId="20" priority="21" stopIfTrue="1"/>
  </conditionalFormatting>
  <conditionalFormatting sqref="M393:M394">
    <cfRule type="duplicateValues" dxfId="19" priority="20" stopIfTrue="1"/>
  </conditionalFormatting>
  <conditionalFormatting sqref="M396:M397">
    <cfRule type="duplicateValues" dxfId="18" priority="19" stopIfTrue="1"/>
  </conditionalFormatting>
  <conditionalFormatting sqref="M399:M400">
    <cfRule type="duplicateValues" dxfId="17" priority="18" stopIfTrue="1"/>
  </conditionalFormatting>
  <conditionalFormatting sqref="M402:M403">
    <cfRule type="duplicateValues" dxfId="16" priority="17" stopIfTrue="1"/>
  </conditionalFormatting>
  <conditionalFormatting sqref="M405:M406">
    <cfRule type="duplicateValues" dxfId="15" priority="16" stopIfTrue="1"/>
  </conditionalFormatting>
  <conditionalFormatting sqref="M408:M409">
    <cfRule type="duplicateValues" dxfId="14" priority="15" stopIfTrue="1"/>
  </conditionalFormatting>
  <conditionalFormatting sqref="M411:M412">
    <cfRule type="duplicateValues" dxfId="13" priority="14" stopIfTrue="1"/>
  </conditionalFormatting>
  <conditionalFormatting sqref="M414:M415">
    <cfRule type="duplicateValues" dxfId="12" priority="13" stopIfTrue="1"/>
  </conditionalFormatting>
  <conditionalFormatting sqref="M417:M418">
    <cfRule type="duplicateValues" dxfId="11" priority="12" stopIfTrue="1"/>
  </conditionalFormatting>
  <conditionalFormatting sqref="M420:M421">
    <cfRule type="duplicateValues" dxfId="10" priority="11" stopIfTrue="1"/>
  </conditionalFormatting>
  <conditionalFormatting sqref="M423:M424">
    <cfRule type="duplicateValues" dxfId="9" priority="10" stopIfTrue="1"/>
  </conditionalFormatting>
  <conditionalFormatting sqref="M426:M427">
    <cfRule type="duplicateValues" dxfId="8" priority="9" stopIfTrue="1"/>
  </conditionalFormatting>
  <conditionalFormatting sqref="M429:M430">
    <cfRule type="duplicateValues" dxfId="7" priority="8" stopIfTrue="1"/>
  </conditionalFormatting>
  <conditionalFormatting sqref="M432:M433">
    <cfRule type="duplicateValues" dxfId="6" priority="7" stopIfTrue="1"/>
  </conditionalFormatting>
  <conditionalFormatting sqref="M435:M436">
    <cfRule type="duplicateValues" dxfId="5" priority="6" stopIfTrue="1"/>
  </conditionalFormatting>
  <conditionalFormatting sqref="M438:M439">
    <cfRule type="duplicateValues" dxfId="4" priority="5" stopIfTrue="1"/>
  </conditionalFormatting>
  <conditionalFormatting sqref="M441:M442">
    <cfRule type="duplicateValues" dxfId="3" priority="4" stopIfTrue="1"/>
  </conditionalFormatting>
  <conditionalFormatting sqref="M444:M445">
    <cfRule type="duplicateValues" dxfId="2" priority="3" stopIfTrue="1"/>
  </conditionalFormatting>
  <conditionalFormatting sqref="M447:M448">
    <cfRule type="duplicateValues" dxfId="1" priority="2" stopIfTrue="1"/>
  </conditionalFormatting>
  <conditionalFormatting sqref="M450:M45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 &amp; SS NO</vt:lpstr>
      <vt:lpstr>Carat Varition items</vt:lpstr>
      <vt:lpstr>LC No.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</cp:lastModifiedBy>
  <dcterms:created xsi:type="dcterms:W3CDTF">2013-02-18T07:09:23Z</dcterms:created>
  <dcterms:modified xsi:type="dcterms:W3CDTF">2017-07-26T09:28:12Z</dcterms:modified>
</cp:coreProperties>
</file>